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7610" yWindow="0" windowWidth="17205" windowHeight="15600" activeTab="2"/>
  </bookViews>
  <sheets>
    <sheet name="재무상태표(2019)" sheetId="13" r:id="rId1"/>
    <sheet name="운영성과표(2019)" sheetId="14" r:id="rId2"/>
    <sheet name="순자산변동(2019)" sheetId="15" r:id="rId3"/>
  </sheets>
  <definedNames>
    <definedName name="_xlnm.Print_Area" localSheetId="2">'순자산변동(2019)'!$A$1:$K$29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4" l="1"/>
  <c r="D43" i="13" l="1"/>
  <c r="E14" i="15"/>
  <c r="C37" i="14"/>
  <c r="C35" i="14"/>
  <c r="C33" i="14"/>
  <c r="C32" i="14"/>
  <c r="C28" i="14"/>
  <c r="C27" i="14"/>
  <c r="C25" i="14"/>
  <c r="C23" i="14"/>
  <c r="C20" i="14"/>
  <c r="C17" i="14"/>
  <c r="G45" i="13"/>
  <c r="C45" i="13"/>
  <c r="J35" i="15" l="1"/>
  <c r="J34" i="15" s="1"/>
  <c r="J39" i="15" s="1"/>
  <c r="H39" i="15"/>
  <c r="D39" i="15"/>
  <c r="H34" i="15"/>
  <c r="D34" i="15"/>
  <c r="J36" i="15"/>
  <c r="J14" i="15"/>
  <c r="E11" i="15"/>
  <c r="C11" i="15"/>
  <c r="C16" i="15" s="1"/>
  <c r="H21" i="15"/>
  <c r="H26" i="15" s="1"/>
  <c r="C21" i="15"/>
  <c r="C26" i="15" s="1"/>
  <c r="J11" i="15"/>
  <c r="H11" i="15"/>
  <c r="H16" i="15" s="1"/>
  <c r="C16" i="14"/>
  <c r="C43" i="13"/>
  <c r="D34" i="13"/>
  <c r="D22" i="13"/>
  <c r="C22" i="13"/>
  <c r="H45" i="13"/>
  <c r="H43" i="13"/>
  <c r="G43" i="13"/>
  <c r="J16" i="15" l="1"/>
  <c r="J19" i="15" s="1"/>
  <c r="J21" i="15" s="1"/>
  <c r="J26" i="15" s="1"/>
  <c r="E16" i="15"/>
  <c r="E19" i="15" s="1"/>
  <c r="E21" i="15" s="1"/>
  <c r="E26" i="15" s="1"/>
  <c r="D45" i="13"/>
</calcChain>
</file>

<file path=xl/comments1.xml><?xml version="1.0" encoding="utf-8"?>
<comments xmlns="http://schemas.openxmlformats.org/spreadsheetml/2006/main">
  <authors>
    <author>admin</author>
  </authors>
  <commentList>
    <comment ref="A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장학사업비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직원급여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그외</t>
        </r>
      </text>
    </comment>
  </commentList>
</comments>
</file>

<file path=xl/sharedStrings.xml><?xml version="1.0" encoding="utf-8"?>
<sst xmlns="http://schemas.openxmlformats.org/spreadsheetml/2006/main" count="205" uniqueCount="89">
  <si>
    <t>재단법인 영등포구장학재단</t>
  </si>
  <si>
    <t>(단위: 원)</t>
  </si>
  <si>
    <t>과 목</t>
  </si>
  <si>
    <t>당 기</t>
  </si>
  <si>
    <t>전 기</t>
  </si>
  <si>
    <t>통합</t>
  </si>
  <si>
    <t>공익목적사업</t>
  </si>
  <si>
    <t>기타사업</t>
  </si>
  <si>
    <t>자 산</t>
  </si>
  <si>
    <t>유동자산</t>
  </si>
  <si>
    <t>현금및현금성자산</t>
  </si>
  <si>
    <t>단기투자자산</t>
  </si>
  <si>
    <t>미수수익</t>
  </si>
  <si>
    <t>비유동자산</t>
  </si>
  <si>
    <t>자 산 총 계</t>
  </si>
  <si>
    <t>부 채</t>
  </si>
  <si>
    <t>유동부채</t>
  </si>
  <si>
    <t>비유동부채</t>
  </si>
  <si>
    <t>퇴직급여충당부채</t>
  </si>
  <si>
    <t>고유목적사업준비금</t>
  </si>
  <si>
    <t>부 채 총 계</t>
  </si>
  <si>
    <t>기본순자산</t>
  </si>
  <si>
    <t>보통순자산</t>
  </si>
  <si>
    <t>적립금</t>
  </si>
  <si>
    <t>잉여금</t>
  </si>
  <si>
    <t>순자산조정</t>
  </si>
  <si>
    <t>순 자 산 총 계</t>
  </si>
  <si>
    <t>부채 및 순자산 총계</t>
  </si>
  <si>
    <t xml:space="preserve"> </t>
    <phoneticPr fontId="4" type="noConversion"/>
  </si>
  <si>
    <t>사업수익</t>
  </si>
  <si>
    <t>기부금수익</t>
  </si>
  <si>
    <t>보조금수익</t>
  </si>
  <si>
    <t>회비수익</t>
  </si>
  <si>
    <t>사업수행비용</t>
  </si>
  <si>
    <t>일반관리비용</t>
  </si>
  <si>
    <t>모금비용</t>
  </si>
  <si>
    <t>사업외수익</t>
  </si>
  <si>
    <t>전기오류수정이익</t>
  </si>
  <si>
    <t>사업외비용</t>
  </si>
  <si>
    <t>전기오류수정손실</t>
  </si>
  <si>
    <t>고유목적사업준비금전입액</t>
  </si>
  <si>
    <t>고유목적사업준비금환입액</t>
  </si>
  <si>
    <t>법인세비용</t>
  </si>
  <si>
    <t xml:space="preserve">*1 순자산의 변동에 관한 사항은 아래와 같이 주석으로 기재한다. </t>
  </si>
  <si>
    <t>공익목적사업부문</t>
  </si>
  <si>
    <t>기타사업부문</t>
  </si>
  <si>
    <t>전기초</t>
  </si>
  <si>
    <t>전기오류수정</t>
  </si>
  <si>
    <t>수정후 순자산</t>
  </si>
  <si>
    <t>기본순자산증감</t>
  </si>
  <si>
    <t>적립금 전입</t>
  </si>
  <si>
    <t>전기말</t>
  </si>
  <si>
    <t>당기초</t>
  </si>
  <si>
    <t>당기말</t>
  </si>
  <si>
    <t>인력비용</t>
  </si>
  <si>
    <t>공익목적사업비용</t>
  </si>
  <si>
    <t>기타사업비용</t>
  </si>
  <si>
    <t>순자산*1</t>
  </si>
  <si>
    <t>사업이익(손실)</t>
  </si>
  <si>
    <t>법인세비용차감전 당기운영이익(손실)</t>
  </si>
  <si>
    <t>당기운영이익(손실)</t>
  </si>
  <si>
    <t>미수금</t>
    <phoneticPr fontId="4" type="noConversion"/>
  </si>
  <si>
    <t>선급비용</t>
    <phoneticPr fontId="4" type="noConversion"/>
  </si>
  <si>
    <t>선납세금</t>
    <phoneticPr fontId="4" type="noConversion"/>
  </si>
  <si>
    <t>미지급금</t>
    <phoneticPr fontId="4" type="noConversion"/>
  </si>
  <si>
    <t>예수금</t>
    <phoneticPr fontId="4" type="noConversion"/>
  </si>
  <si>
    <t xml:space="preserve"> 운 영 성 과 표(포괄손익계산서)</t>
    <phoneticPr fontId="4" type="noConversion"/>
  </si>
  <si>
    <t>장학사업비</t>
    <phoneticPr fontId="4" type="noConversion"/>
  </si>
  <si>
    <t>인력비용</t>
    <phoneticPr fontId="4" type="noConversion"/>
  </si>
  <si>
    <t>이자수익</t>
    <phoneticPr fontId="4" type="noConversion"/>
  </si>
  <si>
    <t>잡이익</t>
    <phoneticPr fontId="4" type="noConversion"/>
  </si>
  <si>
    <t>잡손실</t>
    <phoneticPr fontId="4" type="noConversion"/>
  </si>
  <si>
    <r>
      <t>사업비용</t>
    </r>
    <r>
      <rPr>
        <b/>
        <vertAlign val="superscript"/>
        <sz val="12"/>
        <color rgb="FF000000"/>
        <rFont val="맑은 고딕"/>
        <family val="3"/>
        <charset val="129"/>
        <scheme val="minor"/>
      </rPr>
      <t>*2</t>
    </r>
  </si>
  <si>
    <t>*2 사업비용의 기능별 구분과 성격별 구분에 관한 정보를 아래와 같이 주석으로 기재한다.</t>
    <phoneticPr fontId="4" type="noConversion"/>
  </si>
  <si>
    <r>
      <t>당기운영이익</t>
    </r>
    <r>
      <rPr>
        <sz val="13"/>
        <color rgb="FF000000"/>
        <rFont val="바탕"/>
        <family val="1"/>
        <charset val="129"/>
      </rPr>
      <t>(</t>
    </r>
    <r>
      <rPr>
        <sz val="13"/>
        <color rgb="FF000000"/>
        <rFont val="맑은 고딕"/>
        <family val="3"/>
        <charset val="129"/>
        <scheme val="minor"/>
      </rPr>
      <t>손실</t>
    </r>
    <r>
      <rPr>
        <sz val="13"/>
        <color rgb="FF000000"/>
        <rFont val="바탕"/>
        <family val="1"/>
        <charset val="129"/>
      </rPr>
      <t>)</t>
    </r>
  </si>
  <si>
    <r>
      <t>당기운영이익</t>
    </r>
    <r>
      <rPr>
        <sz val="13"/>
        <color rgb="FF000000"/>
        <rFont val="바탕"/>
        <family val="1"/>
        <charset val="129"/>
      </rPr>
      <t>(</t>
    </r>
    <r>
      <rPr>
        <sz val="13"/>
        <color rgb="FF000000"/>
        <rFont val="맑은 고딕"/>
        <family val="3"/>
        <charset val="129"/>
        <scheme val="minor"/>
      </rPr>
      <t>손실</t>
    </r>
    <r>
      <rPr>
        <sz val="13"/>
        <color rgb="FF000000"/>
        <rFont val="바탕"/>
        <family val="1"/>
        <charset val="129"/>
      </rPr>
      <t>)</t>
    </r>
    <phoneticPr fontId="4" type="noConversion"/>
  </si>
  <si>
    <t>적립금 전입</t>
    <phoneticPr fontId="4" type="noConversion"/>
  </si>
  <si>
    <r>
      <t>운영성과표에는 사업비용이 기능별로 구분되어 표시되어 있습니다</t>
    </r>
    <r>
      <rPr>
        <sz val="13"/>
        <color rgb="FF000000"/>
        <rFont val="바탕"/>
        <family val="1"/>
        <charset val="129"/>
      </rPr>
      <t xml:space="preserve">. </t>
    </r>
    <r>
      <rPr>
        <sz val="13"/>
        <color rgb="FF000000"/>
        <rFont val="맑은 고딕"/>
        <family val="3"/>
        <charset val="129"/>
        <scheme val="minor"/>
      </rPr>
      <t>이를 다시 성격별로 구분한 내용은 다음과 같습니다</t>
    </r>
    <r>
      <rPr>
        <sz val="13"/>
        <color rgb="FF000000"/>
        <rFont val="바탕"/>
        <family val="1"/>
        <charset val="129"/>
      </rPr>
      <t>.</t>
    </r>
  </si>
  <si>
    <t>분배비용</t>
    <phoneticPr fontId="4" type="noConversion"/>
  </si>
  <si>
    <t>시설비용</t>
    <phoneticPr fontId="4" type="noConversion"/>
  </si>
  <si>
    <t>기타비용</t>
    <phoneticPr fontId="4" type="noConversion"/>
  </si>
  <si>
    <t xml:space="preserve"> 재  무  상  태  표</t>
    <phoneticPr fontId="4" type="noConversion"/>
  </si>
  <si>
    <t>통 합</t>
    <phoneticPr fontId="4" type="noConversion"/>
  </si>
  <si>
    <t>합 계</t>
    <phoneticPr fontId="4" type="noConversion"/>
  </si>
  <si>
    <t xml:space="preserve"> 당기  2019년  12월   31일   현재</t>
    <phoneticPr fontId="4" type="noConversion"/>
  </si>
  <si>
    <t xml:space="preserve"> 전기  2018년  12월   31일   현재</t>
    <phoneticPr fontId="4" type="noConversion"/>
  </si>
  <si>
    <t xml:space="preserve"> </t>
  </si>
  <si>
    <t>당기   2019년   12월   31일    현재</t>
    <phoneticPr fontId="4" type="noConversion"/>
  </si>
  <si>
    <t>전기   2018년   12월   31일    현재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</si>
</sst>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vertAlign val="superscript"/>
      <sz val="12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바탕"/>
      <family val="1"/>
      <charset val="129"/>
    </font>
    <font>
      <sz val="11"/>
      <color rgb="FF000000"/>
      <name val="바탕"/>
      <family val="1"/>
      <charset val="129"/>
    </font>
    <font>
      <b/>
      <sz val="11"/>
      <color theme="1"/>
      <name val="맑은 고딕"/>
      <family val="2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3"/>
      <color rgb="FF000000"/>
      <name val="바탕"/>
      <family val="1"/>
      <charset val="129"/>
    </font>
    <font>
      <sz val="13"/>
      <color rgb="FF000000"/>
      <name val="바탕"/>
      <family val="1"/>
      <charset val="129"/>
    </font>
    <font>
      <sz val="13"/>
      <color theme="1"/>
      <name val="바탕"/>
      <family val="1"/>
      <charset val="129"/>
    </font>
    <font>
      <sz val="13"/>
      <color rgb="FF000000"/>
      <name val="맑은 고딕"/>
      <family val="3"/>
      <charset val="129"/>
      <scheme val="major"/>
    </font>
    <font>
      <b/>
      <sz val="13"/>
      <color rgb="FF000000"/>
      <name val="맑은 고딕"/>
      <family val="3"/>
      <charset val="129"/>
      <scheme val="major"/>
    </font>
    <font>
      <b/>
      <sz val="22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0"/>
  </cellStyleXfs>
  <cellXfs count="149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0" borderId="0" xfId="1" applyFont="1">
      <alignment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0" xfId="0" applyFont="1">
      <alignment vertical="center"/>
    </xf>
    <xf numFmtId="41" fontId="9" fillId="0" borderId="0" xfId="1" applyFont="1">
      <alignment vertical="center"/>
    </xf>
    <xf numFmtId="41" fontId="3" fillId="0" borderId="0" xfId="1" applyFont="1" applyAlignment="1">
      <alignment horizontal="right" vertical="center" wrapText="1"/>
    </xf>
    <xf numFmtId="41" fontId="8" fillId="0" borderId="3" xfId="1" applyFont="1" applyBorder="1" applyAlignment="1">
      <alignment vertical="center" wrapText="1"/>
    </xf>
    <xf numFmtId="41" fontId="3" fillId="0" borderId="4" xfId="1" applyFont="1" applyBorder="1" applyAlignment="1">
      <alignment horizontal="right" vertical="center" wrapText="1"/>
    </xf>
    <xf numFmtId="41" fontId="3" fillId="0" borderId="0" xfId="1" applyFont="1" applyAlignment="1">
      <alignment vertical="center" wrapText="1"/>
    </xf>
    <xf numFmtId="41" fontId="3" fillId="0" borderId="8" xfId="1" applyFont="1" applyBorder="1" applyAlignment="1">
      <alignment horizontal="right" vertical="center" wrapText="1"/>
    </xf>
    <xf numFmtId="41" fontId="3" fillId="0" borderId="7" xfId="1" applyFont="1" applyBorder="1" applyAlignment="1">
      <alignment horizontal="right" vertical="center" wrapText="1"/>
    </xf>
    <xf numFmtId="41" fontId="8" fillId="2" borderId="2" xfId="1" applyFont="1" applyFill="1" applyBorder="1" applyAlignment="1">
      <alignment horizontal="right" vertical="top" wrapText="1"/>
    </xf>
    <xf numFmtId="41" fontId="8" fillId="2" borderId="0" xfId="1" applyFont="1" applyFill="1" applyAlignment="1">
      <alignment horizontal="right" vertical="center" wrapText="1"/>
    </xf>
    <xf numFmtId="41" fontId="8" fillId="2" borderId="0" xfId="1" applyFont="1" applyFill="1" applyAlignment="1">
      <alignment horizontal="right" vertical="top" wrapText="1"/>
    </xf>
    <xf numFmtId="41" fontId="3" fillId="2" borderId="0" xfId="1" applyFont="1" applyFill="1" applyAlignment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41" fontId="3" fillId="2" borderId="5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1" fontId="3" fillId="0" borderId="2" xfId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1" fontId="3" fillId="0" borderId="0" xfId="1" applyFont="1" applyBorder="1" applyAlignment="1">
      <alignment horizontal="right" vertical="center" wrapText="1"/>
    </xf>
    <xf numFmtId="41" fontId="3" fillId="0" borderId="3" xfId="1" applyFont="1" applyBorder="1" applyAlignment="1">
      <alignment horizontal="right" vertical="center" wrapText="1"/>
    </xf>
    <xf numFmtId="41" fontId="8" fillId="0" borderId="3" xfId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41" fontId="3" fillId="0" borderId="1" xfId="1" applyFont="1" applyBorder="1" applyAlignment="1">
      <alignment horizontal="right" vertical="center" wrapText="1"/>
    </xf>
    <xf numFmtId="41" fontId="3" fillId="0" borderId="9" xfId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41" fontId="8" fillId="0" borderId="7" xfId="1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41" fontId="12" fillId="0" borderId="0" xfId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1" fontId="7" fillId="0" borderId="0" xfId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41" fontId="18" fillId="0" borderId="0" xfId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41" fontId="19" fillId="0" borderId="0" xfId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41" fontId="19" fillId="0" borderId="2" xfId="1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176" fontId="19" fillId="0" borderId="0" xfId="1" applyNumberFormat="1" applyFont="1" applyBorder="1" applyAlignment="1">
      <alignment horizontal="right" vertical="center" wrapText="1"/>
    </xf>
    <xf numFmtId="176" fontId="15" fillId="0" borderId="0" xfId="1" applyNumberFormat="1" applyFont="1" applyBorder="1" applyAlignment="1">
      <alignment horizontal="right" vertical="center" wrapText="1"/>
    </xf>
    <xf numFmtId="41" fontId="18" fillId="0" borderId="5" xfId="1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41" fontId="15" fillId="0" borderId="6" xfId="1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1" fontId="18" fillId="0" borderId="1" xfId="1" applyFont="1" applyBorder="1" applyAlignment="1">
      <alignment horizontal="right" vertical="center" wrapText="1"/>
    </xf>
    <xf numFmtId="41" fontId="15" fillId="0" borderId="3" xfId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41" fontId="17" fillId="0" borderId="0" xfId="1" applyFont="1" applyBorder="1" applyAlignment="1">
      <alignment horizontal="right" vertical="center" wrapText="1"/>
    </xf>
    <xf numFmtId="0" fontId="1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7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41" fontId="8" fillId="2" borderId="0" xfId="1" applyFont="1" applyFill="1" applyAlignment="1">
      <alignment vertical="center" wrapText="1"/>
    </xf>
    <xf numFmtId="41" fontId="8" fillId="0" borderId="0" xfId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8" fillId="0" borderId="0" xfId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1" fontId="8" fillId="0" borderId="0" xfId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41" fontId="15" fillId="0" borderId="2" xfId="1" applyFont="1" applyBorder="1" applyAlignment="1">
      <alignment horizontal="right" vertical="center" wrapText="1"/>
    </xf>
    <xf numFmtId="41" fontId="15" fillId="0" borderId="0" xfId="1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41" fontId="19" fillId="0" borderId="14" xfId="1" applyFont="1" applyBorder="1" applyAlignment="1">
      <alignment horizontal="right" vertical="center" wrapText="1"/>
    </xf>
    <xf numFmtId="41" fontId="19" fillId="0" borderId="17" xfId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1" fontId="8" fillId="0" borderId="0" xfId="1" applyFont="1" applyBorder="1" applyAlignment="1">
      <alignment horizontal="right" vertical="center" wrapText="1"/>
    </xf>
    <xf numFmtId="0" fontId="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1" fontId="8" fillId="2" borderId="0" xfId="1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center" wrapText="1"/>
    </xf>
    <xf numFmtId="41" fontId="8" fillId="0" borderId="0" xfId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8" fillId="0" borderId="0" xfId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1" fontId="8" fillId="0" borderId="0" xfId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1" fontId="8" fillId="0" borderId="2" xfId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41" fontId="15" fillId="0" borderId="2" xfId="1" applyFont="1" applyBorder="1" applyAlignment="1">
      <alignment horizontal="right" vertical="center" wrapText="1"/>
    </xf>
    <xf numFmtId="41" fontId="15" fillId="0" borderId="0" xfId="1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76" fontId="20" fillId="0" borderId="14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41" fontId="19" fillId="0" borderId="14" xfId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76" fontId="20" fillId="0" borderId="17" xfId="0" applyNumberFormat="1" applyFont="1" applyBorder="1" applyAlignment="1">
      <alignment horizontal="right" vertical="center"/>
    </xf>
    <xf numFmtId="41" fontId="19" fillId="0" borderId="17" xfId="1" applyFont="1" applyBorder="1" applyAlignment="1">
      <alignment horizontal="right" vertical="center" wrapText="1"/>
    </xf>
    <xf numFmtId="177" fontId="19" fillId="0" borderId="14" xfId="1" applyNumberFormat="1" applyFont="1" applyBorder="1" applyAlignment="1">
      <alignment horizontal="right" vertical="center" wrapText="1"/>
    </xf>
    <xf numFmtId="177" fontId="20" fillId="0" borderId="17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right" vertical="center"/>
    </xf>
    <xf numFmtId="177" fontId="20" fillId="0" borderId="15" xfId="0" applyNumberFormat="1" applyFont="1" applyBorder="1" applyAlignment="1">
      <alignment horizontal="right" vertical="center"/>
    </xf>
    <xf numFmtId="177" fontId="20" fillId="0" borderId="18" xfId="0" applyNumberFormat="1" applyFont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933450</xdr:colOff>
      <xdr:row>1</xdr:row>
      <xdr:rowOff>161925</xdr:rowOff>
    </xdr:to>
    <xdr:sp macro="" textlink="">
      <xdr:nvSpPr>
        <xdr:cNvPr id="2" name="_x183266576">
          <a:extLst>
            <a:ext uri="{FF2B5EF4-FFF2-40B4-BE49-F238E27FC236}">
              <a16:creationId xmlns:a16="http://schemas.microsoft.com/office/drawing/2014/main" xmlns="" id="{855E239C-12EC-472E-9993-046FAC6B997E}"/>
            </a:ext>
          </a:extLst>
        </xdr:cNvPr>
        <xdr:cNvSpPr>
          <a:spLocks noChangeArrowheads="1"/>
        </xdr:cNvSpPr>
      </xdr:nvSpPr>
      <xdr:spPr bwMode="auto">
        <a:xfrm>
          <a:off x="0" y="1"/>
          <a:ext cx="933450" cy="390524"/>
        </a:xfrm>
        <a:prstGeom prst="roundRect">
          <a:avLst>
            <a:gd name="adj" fmla="val 20000"/>
          </a:avLst>
        </a:prstGeom>
        <a:solidFill>
          <a:srgbClr val="CBCB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200" b="1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별 표 </a:t>
          </a:r>
          <a:r>
            <a:rPr lang="en-US" altLang="ko-KR" sz="1200" b="1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4</a:t>
          </a:r>
          <a:endParaRPr lang="ko-KR" altLang="en-US" sz="1200" b="1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95250</xdr:rowOff>
    </xdr:to>
    <xdr:sp macro="" textlink="">
      <xdr:nvSpPr>
        <xdr:cNvPr id="2" name="_x130231032">
          <a:extLst>
            <a:ext uri="{FF2B5EF4-FFF2-40B4-BE49-F238E27FC236}">
              <a16:creationId xmlns:a16="http://schemas.microsoft.com/office/drawing/2014/main" xmlns="" id="{2A7D4947-CB56-477A-9C71-47E9EDA11A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" cy="400050"/>
        </a:xfrm>
        <a:prstGeom prst="roundRect">
          <a:avLst>
            <a:gd name="adj" fmla="val 20000"/>
          </a:avLst>
        </a:prstGeom>
        <a:solidFill>
          <a:srgbClr val="CBCB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ko-KR" altLang="en-US" sz="1200" b="1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별 표 </a:t>
          </a:r>
          <a:r>
            <a:rPr lang="en-US" altLang="ko-KR" sz="1200" b="1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5</a:t>
          </a:r>
          <a:endParaRPr lang="ko-KR" altLang="en-US" sz="1200" b="1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6"/>
  <sheetViews>
    <sheetView topLeftCell="A19" workbookViewId="0">
      <selection activeCell="C19" sqref="C19"/>
    </sheetView>
  </sheetViews>
  <sheetFormatPr defaultRowHeight="16.5" x14ac:dyDescent="0.3"/>
  <cols>
    <col min="1" max="1" width="19" style="1" customWidth="1"/>
    <col min="2" max="2" width="2.375" style="1" customWidth="1"/>
    <col min="3" max="4" width="15.75" style="1" customWidth="1"/>
    <col min="5" max="5" width="8.875" style="1" customWidth="1"/>
    <col min="6" max="6" width="2" style="1" customWidth="1"/>
    <col min="7" max="7" width="16.125" style="1" customWidth="1"/>
    <col min="8" max="8" width="15.75" style="1" customWidth="1"/>
    <col min="9" max="9" width="9.125" style="1" customWidth="1"/>
    <col min="10" max="16384" width="9" style="1"/>
  </cols>
  <sheetData>
    <row r="1" spans="1:9" ht="18" customHeight="1" x14ac:dyDescent="0.3"/>
    <row r="2" spans="1:9" ht="33.75" x14ac:dyDescent="0.3">
      <c r="A2" s="98" t="s">
        <v>81</v>
      </c>
      <c r="B2" s="98"/>
      <c r="C2" s="98"/>
      <c r="D2" s="98"/>
      <c r="E2" s="98"/>
      <c r="F2" s="98"/>
      <c r="G2" s="98"/>
      <c r="H2" s="98"/>
      <c r="I2" s="98"/>
    </row>
    <row r="3" spans="1:9" ht="17.25" x14ac:dyDescent="0.3">
      <c r="A3" s="99" t="s">
        <v>84</v>
      </c>
      <c r="B3" s="99"/>
      <c r="C3" s="99"/>
      <c r="D3" s="99"/>
      <c r="E3" s="99"/>
      <c r="F3" s="99"/>
      <c r="G3" s="99"/>
      <c r="H3" s="99"/>
      <c r="I3" s="99"/>
    </row>
    <row r="4" spans="1:9" ht="2.25" customHeight="1" x14ac:dyDescent="0.3">
      <c r="A4" s="74"/>
      <c r="B4" s="74"/>
      <c r="C4" s="74"/>
      <c r="D4" s="74"/>
      <c r="E4" s="74"/>
      <c r="F4" s="74"/>
      <c r="G4" s="74"/>
      <c r="H4" s="74"/>
      <c r="I4" s="74"/>
    </row>
    <row r="5" spans="1:9" ht="17.25" x14ac:dyDescent="0.3">
      <c r="A5" s="99" t="s">
        <v>85</v>
      </c>
      <c r="B5" s="99"/>
      <c r="C5" s="99"/>
      <c r="D5" s="99"/>
      <c r="E5" s="99"/>
      <c r="F5" s="99"/>
      <c r="G5" s="99"/>
      <c r="H5" s="99"/>
      <c r="I5" s="99"/>
    </row>
    <row r="6" spans="1:9" ht="17.25" x14ac:dyDescent="0.3">
      <c r="A6" s="24" t="s">
        <v>0</v>
      </c>
    </row>
    <row r="7" spans="1:9" ht="15.75" customHeight="1" x14ac:dyDescent="0.3">
      <c r="G7" s="1" t="s">
        <v>28</v>
      </c>
      <c r="I7" s="71" t="s">
        <v>1</v>
      </c>
    </row>
    <row r="8" spans="1:9" ht="26.25" customHeight="1" x14ac:dyDescent="0.3">
      <c r="A8" s="108" t="s">
        <v>2</v>
      </c>
      <c r="B8" s="7"/>
      <c r="C8" s="110" t="s">
        <v>3</v>
      </c>
      <c r="D8" s="110"/>
      <c r="E8" s="110"/>
      <c r="F8" s="8"/>
      <c r="G8" s="110" t="s">
        <v>4</v>
      </c>
      <c r="H8" s="110"/>
      <c r="I8" s="110"/>
    </row>
    <row r="9" spans="1:9" ht="26.25" customHeight="1" x14ac:dyDescent="0.3">
      <c r="A9" s="109"/>
      <c r="B9" s="77"/>
      <c r="C9" s="81" t="s">
        <v>5</v>
      </c>
      <c r="D9" s="81" t="s">
        <v>6</v>
      </c>
      <c r="E9" s="81" t="s">
        <v>7</v>
      </c>
      <c r="F9" s="9"/>
      <c r="G9" s="81" t="s">
        <v>5</v>
      </c>
      <c r="H9" s="81" t="s">
        <v>6</v>
      </c>
      <c r="I9" s="81" t="s">
        <v>7</v>
      </c>
    </row>
    <row r="10" spans="1:9" ht="13.5" customHeight="1" x14ac:dyDescent="0.3">
      <c r="A10" s="10"/>
      <c r="B10" s="10"/>
      <c r="C10" s="11"/>
      <c r="D10" s="11"/>
      <c r="E10" s="11"/>
      <c r="F10" s="11"/>
      <c r="G10" s="11"/>
      <c r="H10" s="11"/>
      <c r="I10" s="11"/>
    </row>
    <row r="11" spans="1:9" ht="15.75" customHeight="1" x14ac:dyDescent="0.3">
      <c r="A11" s="76" t="s">
        <v>8</v>
      </c>
      <c r="B11" s="102"/>
      <c r="C11" s="79"/>
      <c r="D11" s="79"/>
      <c r="E11" s="79"/>
      <c r="F11" s="111"/>
      <c r="G11" s="79"/>
      <c r="H11" s="79"/>
      <c r="I11" s="79"/>
    </row>
    <row r="12" spans="1:9" ht="12.75" customHeight="1" x14ac:dyDescent="0.3">
      <c r="A12" s="77"/>
      <c r="B12" s="102"/>
      <c r="C12" s="83"/>
      <c r="D12" s="83"/>
      <c r="E12" s="83"/>
      <c r="F12" s="111"/>
      <c r="G12" s="83"/>
      <c r="H12" s="83"/>
      <c r="I12" s="83"/>
    </row>
    <row r="13" spans="1:9" ht="21" customHeight="1" x14ac:dyDescent="0.3">
      <c r="A13" s="76" t="s">
        <v>9</v>
      </c>
      <c r="B13" s="102"/>
      <c r="C13" s="12">
        <v>3440812071</v>
      </c>
      <c r="D13" s="12">
        <v>3440812071</v>
      </c>
      <c r="E13" s="12"/>
      <c r="F13" s="111"/>
      <c r="G13" s="12">
        <v>2898948592</v>
      </c>
      <c r="H13" s="12">
        <v>2898948592</v>
      </c>
      <c r="I13" s="12"/>
    </row>
    <row r="14" spans="1:9" ht="21" customHeight="1" x14ac:dyDescent="0.3">
      <c r="A14" s="75" t="s">
        <v>10</v>
      </c>
      <c r="B14" s="102"/>
      <c r="C14" s="79">
        <v>323764106</v>
      </c>
      <c r="D14" s="79">
        <v>323764106</v>
      </c>
      <c r="E14" s="79"/>
      <c r="F14" s="111"/>
      <c r="G14" s="79">
        <v>247960575</v>
      </c>
      <c r="H14" s="79">
        <v>247960575</v>
      </c>
      <c r="I14" s="79"/>
    </row>
    <row r="15" spans="1:9" ht="21" customHeight="1" x14ac:dyDescent="0.3">
      <c r="A15" s="75" t="s">
        <v>11</v>
      </c>
      <c r="B15" s="102"/>
      <c r="C15" s="79">
        <v>3066913096</v>
      </c>
      <c r="D15" s="79">
        <v>3066913096</v>
      </c>
      <c r="E15" s="79"/>
      <c r="F15" s="111"/>
      <c r="G15" s="79">
        <v>2613393296</v>
      </c>
      <c r="H15" s="79">
        <v>2613393296</v>
      </c>
      <c r="I15" s="79"/>
    </row>
    <row r="16" spans="1:9" ht="21" customHeight="1" x14ac:dyDescent="0.3">
      <c r="A16" s="75" t="s">
        <v>12</v>
      </c>
      <c r="B16" s="102"/>
      <c r="C16" s="79">
        <v>41218134</v>
      </c>
      <c r="D16" s="79">
        <v>41218134</v>
      </c>
      <c r="E16" s="79"/>
      <c r="F16" s="111"/>
      <c r="G16" s="79">
        <v>32748658</v>
      </c>
      <c r="H16" s="79">
        <v>32748658</v>
      </c>
      <c r="I16" s="79"/>
    </row>
    <row r="17" spans="1:9" ht="21" customHeight="1" x14ac:dyDescent="0.3">
      <c r="A17" s="75" t="s">
        <v>61</v>
      </c>
      <c r="B17" s="102"/>
      <c r="C17" s="79">
        <v>152160</v>
      </c>
      <c r="D17" s="79">
        <v>152160</v>
      </c>
      <c r="E17" s="79"/>
      <c r="F17" s="111"/>
      <c r="G17" s="79">
        <v>28700</v>
      </c>
      <c r="H17" s="79">
        <v>28700</v>
      </c>
      <c r="I17" s="79"/>
    </row>
    <row r="18" spans="1:9" ht="21" customHeight="1" x14ac:dyDescent="0.3">
      <c r="A18" s="75" t="s">
        <v>62</v>
      </c>
      <c r="B18" s="102"/>
      <c r="C18" s="79">
        <v>9925</v>
      </c>
      <c r="D18" s="79">
        <v>9925</v>
      </c>
      <c r="E18" s="79"/>
      <c r="F18" s="111"/>
      <c r="G18" s="79">
        <v>9843</v>
      </c>
      <c r="H18" s="79">
        <v>9843</v>
      </c>
      <c r="I18" s="79"/>
    </row>
    <row r="19" spans="1:9" ht="21" customHeight="1" x14ac:dyDescent="0.3">
      <c r="A19" s="77" t="s">
        <v>63</v>
      </c>
      <c r="B19" s="102"/>
      <c r="C19" s="79">
        <v>8754650</v>
      </c>
      <c r="D19" s="79">
        <v>8754650</v>
      </c>
      <c r="E19" s="79"/>
      <c r="F19" s="111"/>
      <c r="G19" s="79">
        <v>4807520</v>
      </c>
      <c r="H19" s="79">
        <v>4807520</v>
      </c>
      <c r="I19" s="79"/>
    </row>
    <row r="20" spans="1:9" ht="17.25" x14ac:dyDescent="0.3">
      <c r="A20" s="76" t="s">
        <v>13</v>
      </c>
      <c r="B20" s="102"/>
      <c r="C20" s="12"/>
      <c r="D20" s="12"/>
      <c r="E20" s="12"/>
      <c r="F20" s="111"/>
      <c r="G20" s="12"/>
      <c r="H20" s="12"/>
      <c r="I20" s="12"/>
    </row>
    <row r="21" spans="1:9" ht="16.5" customHeight="1" x14ac:dyDescent="0.3">
      <c r="A21" s="102"/>
      <c r="B21" s="102"/>
      <c r="C21" s="13"/>
      <c r="D21" s="13"/>
      <c r="E21" s="13"/>
      <c r="F21" s="83"/>
      <c r="G21" s="13"/>
      <c r="H21" s="13"/>
      <c r="I21" s="13"/>
    </row>
    <row r="22" spans="1:9" ht="26.25" customHeight="1" thickBot="1" x14ac:dyDescent="0.35">
      <c r="A22" s="103" t="s">
        <v>14</v>
      </c>
      <c r="B22" s="103"/>
      <c r="C22" s="14">
        <f>SUM(C14:C21)</f>
        <v>3440812071</v>
      </c>
      <c r="D22" s="14">
        <f>SUM(D14:D21)</f>
        <v>3440812071</v>
      </c>
      <c r="E22" s="14"/>
      <c r="F22" s="15"/>
      <c r="G22" s="14">
        <v>2898948592</v>
      </c>
      <c r="H22" s="14">
        <v>2898948592</v>
      </c>
      <c r="I22" s="16"/>
    </row>
    <row r="23" spans="1:9" ht="12.75" customHeight="1" thickTop="1" x14ac:dyDescent="0.3">
      <c r="A23" s="102"/>
      <c r="B23" s="102"/>
      <c r="C23" s="83"/>
      <c r="D23" s="83"/>
      <c r="E23" s="83"/>
      <c r="F23" s="83"/>
      <c r="G23" s="83"/>
      <c r="H23" s="83"/>
      <c r="I23" s="83"/>
    </row>
    <row r="24" spans="1:9" ht="16.5" customHeight="1" x14ac:dyDescent="0.3">
      <c r="A24" s="101" t="s">
        <v>15</v>
      </c>
      <c r="B24" s="101"/>
      <c r="C24" s="79"/>
      <c r="D24" s="79"/>
      <c r="E24" s="79"/>
      <c r="F24" s="107"/>
      <c r="G24" s="79"/>
      <c r="H24" s="79"/>
      <c r="I24" s="79"/>
    </row>
    <row r="25" spans="1:9" ht="12" customHeight="1" x14ac:dyDescent="0.3">
      <c r="A25" s="102"/>
      <c r="B25" s="102"/>
      <c r="C25" s="83"/>
      <c r="D25" s="83"/>
      <c r="E25" s="83"/>
      <c r="F25" s="107"/>
      <c r="G25" s="83"/>
      <c r="H25" s="83"/>
      <c r="I25" s="83"/>
    </row>
    <row r="26" spans="1:9" ht="19.5" customHeight="1" x14ac:dyDescent="0.3">
      <c r="A26" s="101" t="s">
        <v>16</v>
      </c>
      <c r="B26" s="101"/>
      <c r="C26" s="12">
        <v>22060770</v>
      </c>
      <c r="D26" s="12">
        <v>22060770</v>
      </c>
      <c r="E26" s="79"/>
      <c r="F26" s="107"/>
      <c r="G26" s="12">
        <v>32250000</v>
      </c>
      <c r="H26" s="12">
        <v>32250000</v>
      </c>
      <c r="I26" s="12"/>
    </row>
    <row r="27" spans="1:9" ht="19.5" customHeight="1" x14ac:dyDescent="0.3">
      <c r="A27" s="102" t="s">
        <v>64</v>
      </c>
      <c r="B27" s="102"/>
      <c r="C27" s="79" t="s">
        <v>28</v>
      </c>
      <c r="D27" s="79" t="s">
        <v>28</v>
      </c>
      <c r="E27" s="83"/>
      <c r="F27" s="107"/>
      <c r="G27" s="79" t="s">
        <v>28</v>
      </c>
      <c r="H27" s="83"/>
      <c r="I27" s="83"/>
    </row>
    <row r="28" spans="1:9" ht="19.5" customHeight="1" x14ac:dyDescent="0.3">
      <c r="A28" s="77" t="s">
        <v>65</v>
      </c>
      <c r="B28" s="77"/>
      <c r="C28" s="79">
        <v>22060770</v>
      </c>
      <c r="D28" s="79">
        <v>22060770</v>
      </c>
      <c r="E28" s="83"/>
      <c r="F28" s="107"/>
      <c r="G28" s="79">
        <v>32250000</v>
      </c>
      <c r="H28" s="79">
        <v>32250000</v>
      </c>
      <c r="I28" s="83"/>
    </row>
    <row r="29" spans="1:9" ht="19.5" customHeight="1" x14ac:dyDescent="0.3">
      <c r="A29" s="101" t="s">
        <v>17</v>
      </c>
      <c r="B29" s="101"/>
      <c r="C29" s="12">
        <v>56856279</v>
      </c>
      <c r="D29" s="12">
        <v>56856279</v>
      </c>
      <c r="E29" s="79"/>
      <c r="F29" s="107"/>
      <c r="G29" s="12">
        <v>31219027</v>
      </c>
      <c r="H29" s="12">
        <v>31219027</v>
      </c>
      <c r="I29" s="12"/>
    </row>
    <row r="30" spans="1:9" ht="19.5" customHeight="1" x14ac:dyDescent="0.3">
      <c r="A30" s="100" t="s">
        <v>18</v>
      </c>
      <c r="B30" s="100"/>
      <c r="C30" s="79" t="s">
        <v>28</v>
      </c>
      <c r="D30" s="79" t="s">
        <v>28</v>
      </c>
      <c r="E30" s="79"/>
      <c r="F30" s="107"/>
      <c r="G30" s="79" t="s">
        <v>28</v>
      </c>
      <c r="H30" s="79" t="s">
        <v>28</v>
      </c>
      <c r="I30" s="79"/>
    </row>
    <row r="31" spans="1:9" ht="18.75" customHeight="1" x14ac:dyDescent="0.3">
      <c r="A31" s="100"/>
      <c r="B31" s="100"/>
      <c r="C31" s="79" t="s">
        <v>28</v>
      </c>
      <c r="D31" s="79" t="s">
        <v>28</v>
      </c>
      <c r="E31" s="79"/>
      <c r="F31" s="107"/>
      <c r="G31" s="79" t="s">
        <v>28</v>
      </c>
      <c r="H31" s="79"/>
      <c r="I31" s="79"/>
    </row>
    <row r="32" spans="1:9" ht="18.75" customHeight="1" x14ac:dyDescent="0.3">
      <c r="A32" s="100" t="s">
        <v>19</v>
      </c>
      <c r="B32" s="100"/>
      <c r="C32" s="79">
        <v>56856279</v>
      </c>
      <c r="D32" s="79">
        <v>56856279</v>
      </c>
      <c r="E32" s="79"/>
      <c r="F32" s="107"/>
      <c r="G32" s="79">
        <v>31219027</v>
      </c>
      <c r="H32" s="79">
        <v>31219027</v>
      </c>
      <c r="I32" s="12"/>
    </row>
    <row r="33" spans="1:9" ht="17.25" x14ac:dyDescent="0.3">
      <c r="A33" s="102"/>
      <c r="B33" s="102"/>
      <c r="C33" s="17" t="s">
        <v>28</v>
      </c>
      <c r="D33" s="13"/>
      <c r="E33" s="13"/>
      <c r="F33" s="83"/>
      <c r="G33" s="17" t="s">
        <v>28</v>
      </c>
      <c r="H33" s="13"/>
      <c r="I33" s="13"/>
    </row>
    <row r="34" spans="1:9" ht="27" customHeight="1" x14ac:dyDescent="0.3">
      <c r="A34" s="103" t="s">
        <v>20</v>
      </c>
      <c r="B34" s="103"/>
      <c r="C34" s="12">
        <v>78917049</v>
      </c>
      <c r="D34" s="12">
        <f>SUM(D26,D29)</f>
        <v>78917049</v>
      </c>
      <c r="E34" s="12"/>
      <c r="F34" s="15"/>
      <c r="G34" s="12">
        <v>63469027</v>
      </c>
      <c r="H34" s="12">
        <v>63469027</v>
      </c>
      <c r="I34" s="12"/>
    </row>
    <row r="35" spans="1:9" s="5" customFormat="1" ht="12.75" customHeight="1" x14ac:dyDescent="0.3">
      <c r="A35" s="96"/>
      <c r="B35" s="96"/>
      <c r="C35" s="18"/>
      <c r="D35" s="18"/>
      <c r="E35" s="18"/>
      <c r="F35" s="104"/>
      <c r="G35" s="18"/>
      <c r="H35" s="18"/>
      <c r="I35" s="18"/>
    </row>
    <row r="36" spans="1:9" s="5" customFormat="1" ht="15" customHeight="1" x14ac:dyDescent="0.3">
      <c r="A36" s="105" t="s">
        <v>57</v>
      </c>
      <c r="B36" s="105"/>
      <c r="C36" s="78"/>
      <c r="D36" s="78"/>
      <c r="E36" s="78"/>
      <c r="F36" s="104"/>
      <c r="G36" s="78"/>
      <c r="H36" s="78"/>
      <c r="I36" s="78"/>
    </row>
    <row r="37" spans="1:9" s="5" customFormat="1" ht="12" customHeight="1" x14ac:dyDescent="0.3">
      <c r="A37" s="106"/>
      <c r="B37" s="106"/>
      <c r="C37" s="78"/>
      <c r="D37" s="78"/>
      <c r="E37" s="78"/>
      <c r="F37" s="104"/>
      <c r="G37" s="78"/>
      <c r="H37" s="78"/>
      <c r="I37" s="78"/>
    </row>
    <row r="38" spans="1:9" s="5" customFormat="1" ht="19.5" customHeight="1" x14ac:dyDescent="0.3">
      <c r="A38" s="96" t="s">
        <v>21</v>
      </c>
      <c r="B38" s="96"/>
      <c r="C38" s="19">
        <v>3066913096</v>
      </c>
      <c r="D38" s="19">
        <v>3066913096</v>
      </c>
      <c r="E38" s="19"/>
      <c r="F38" s="104"/>
      <c r="G38" s="19">
        <v>2613393296</v>
      </c>
      <c r="H38" s="19">
        <v>2613393296</v>
      </c>
      <c r="I38" s="19"/>
    </row>
    <row r="39" spans="1:9" s="5" customFormat="1" ht="17.25" customHeight="1" x14ac:dyDescent="0.3">
      <c r="A39" s="96" t="s">
        <v>22</v>
      </c>
      <c r="B39" s="96"/>
      <c r="E39" s="19"/>
      <c r="F39" s="104"/>
      <c r="I39" s="19"/>
    </row>
    <row r="40" spans="1:9" s="5" customFormat="1" ht="19.5" customHeight="1" x14ac:dyDescent="0.3">
      <c r="A40" s="96" t="s">
        <v>23</v>
      </c>
      <c r="B40" s="96"/>
      <c r="C40" s="19" t="s">
        <v>28</v>
      </c>
      <c r="D40" s="19" t="s">
        <v>86</v>
      </c>
      <c r="E40" s="20"/>
      <c r="F40" s="104"/>
      <c r="G40" s="19" t="s">
        <v>28</v>
      </c>
      <c r="H40" s="19" t="s">
        <v>28</v>
      </c>
      <c r="I40" s="20"/>
    </row>
    <row r="41" spans="1:9" s="5" customFormat="1" ht="19.5" customHeight="1" x14ac:dyDescent="0.3">
      <c r="A41" s="96" t="s">
        <v>24</v>
      </c>
      <c r="B41" s="96"/>
      <c r="C41" s="19">
        <v>294981926</v>
      </c>
      <c r="D41" s="19">
        <v>294981926</v>
      </c>
      <c r="E41" s="20"/>
      <c r="F41" s="104"/>
      <c r="G41" s="19">
        <v>222086269</v>
      </c>
      <c r="H41" s="19">
        <v>222086269</v>
      </c>
      <c r="I41" s="20"/>
    </row>
    <row r="42" spans="1:9" s="5" customFormat="1" ht="19.5" customHeight="1" x14ac:dyDescent="0.3">
      <c r="A42" s="96" t="s">
        <v>25</v>
      </c>
      <c r="B42" s="96"/>
      <c r="C42" s="19"/>
      <c r="D42" s="19"/>
      <c r="E42" s="19"/>
      <c r="F42" s="20"/>
      <c r="G42" s="19"/>
      <c r="H42" s="19"/>
      <c r="I42" s="19"/>
    </row>
    <row r="43" spans="1:9" s="6" customFormat="1" ht="19.5" customHeight="1" x14ac:dyDescent="0.3">
      <c r="A43" s="97" t="s">
        <v>26</v>
      </c>
      <c r="B43" s="97"/>
      <c r="C43" s="21">
        <f>SUM(C38:C42)</f>
        <v>3361895022</v>
      </c>
      <c r="D43" s="21">
        <f>SUM(D38:D42)</f>
        <v>3361895022</v>
      </c>
      <c r="E43" s="21" t="s">
        <v>28</v>
      </c>
      <c r="F43" s="21"/>
      <c r="G43" s="21">
        <f>SUM(G38:G42)</f>
        <v>2835479565</v>
      </c>
      <c r="H43" s="21">
        <f>SUM(H38:H42)</f>
        <v>2835479565</v>
      </c>
      <c r="I43" s="21"/>
    </row>
    <row r="44" spans="1:9" s="5" customFormat="1" ht="16.5" customHeight="1" x14ac:dyDescent="0.3">
      <c r="A44" s="22"/>
      <c r="B44" s="22"/>
      <c r="C44" s="19"/>
      <c r="D44" s="19"/>
      <c r="E44" s="19"/>
      <c r="F44" s="19"/>
      <c r="G44" s="19"/>
      <c r="H44" s="19"/>
      <c r="I44" s="19"/>
    </row>
    <row r="45" spans="1:9" s="5" customFormat="1" ht="28.5" customHeight="1" thickBot="1" x14ac:dyDescent="0.35">
      <c r="A45" s="97" t="s">
        <v>27</v>
      </c>
      <c r="B45" s="97"/>
      <c r="C45" s="23">
        <f>C34+C43</f>
        <v>3440812071</v>
      </c>
      <c r="D45" s="23">
        <f t="shared" ref="D45" si="0">D34+D43</f>
        <v>3440812071</v>
      </c>
      <c r="E45" s="23" t="s">
        <v>28</v>
      </c>
      <c r="F45" s="23"/>
      <c r="G45" s="23">
        <f>G34+G43</f>
        <v>2898948592</v>
      </c>
      <c r="H45" s="23">
        <f t="shared" ref="H45" si="1">H34+H43</f>
        <v>2898948592</v>
      </c>
      <c r="I45" s="23"/>
    </row>
    <row r="46" spans="1:9" s="5" customFormat="1" ht="17.25" thickTop="1" x14ac:dyDescent="0.3"/>
  </sheetData>
  <mergeCells count="33">
    <mergeCell ref="A2:I2"/>
    <mergeCell ref="A3:I3"/>
    <mergeCell ref="A5:I5"/>
    <mergeCell ref="A8:A9"/>
    <mergeCell ref="C8:E8"/>
    <mergeCell ref="G8:I8"/>
    <mergeCell ref="A34:B34"/>
    <mergeCell ref="B11:B20"/>
    <mergeCell ref="F11:F20"/>
    <mergeCell ref="A21:B21"/>
    <mergeCell ref="A22:B22"/>
    <mergeCell ref="A23:B23"/>
    <mergeCell ref="A24:B24"/>
    <mergeCell ref="F24:F32"/>
    <mergeCell ref="A25:B25"/>
    <mergeCell ref="A26:B26"/>
    <mergeCell ref="A27:B27"/>
    <mergeCell ref="A29:B29"/>
    <mergeCell ref="A30:B30"/>
    <mergeCell ref="A31:B31"/>
    <mergeCell ref="A32:B32"/>
    <mergeCell ref="A33:B33"/>
    <mergeCell ref="A42:B42"/>
    <mergeCell ref="A43:B43"/>
    <mergeCell ref="A45:B45"/>
    <mergeCell ref="A35:B35"/>
    <mergeCell ref="F35:F41"/>
    <mergeCell ref="A36:B36"/>
    <mergeCell ref="A37:B37"/>
    <mergeCell ref="A38:B38"/>
    <mergeCell ref="A39:B39"/>
    <mergeCell ref="A40:B40"/>
    <mergeCell ref="A41:B41"/>
  </mergeCells>
  <phoneticPr fontId="4" type="noConversion"/>
  <pageMargins left="0.35433070866141736" right="0.19685039370078741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topLeftCell="A4" workbookViewId="0">
      <selection activeCell="E16" sqref="E15:E16"/>
    </sheetView>
  </sheetViews>
  <sheetFormatPr defaultRowHeight="16.5" x14ac:dyDescent="0.3"/>
  <cols>
    <col min="1" max="1" width="26" style="1" customWidth="1"/>
    <col min="2" max="2" width="1.25" style="1" customWidth="1"/>
    <col min="3" max="3" width="14.875" style="1" bestFit="1" customWidth="1"/>
    <col min="4" max="4" width="0.75" style="1" customWidth="1"/>
    <col min="5" max="5" width="14.875" style="1" bestFit="1" customWidth="1"/>
    <col min="6" max="6" width="0.375" style="1" customWidth="1"/>
    <col min="7" max="7" width="10.75" style="1" customWidth="1"/>
    <col min="8" max="8" width="1.125" style="1" customWidth="1"/>
    <col min="9" max="9" width="14.875" style="1" bestFit="1" customWidth="1"/>
    <col min="10" max="10" width="1" style="1" customWidth="1"/>
    <col min="11" max="11" width="14.875" style="1" bestFit="1" customWidth="1"/>
    <col min="12" max="12" width="0.5" style="1" customWidth="1"/>
    <col min="13" max="13" width="10.75" style="1" customWidth="1"/>
    <col min="14" max="16384" width="9" style="1"/>
  </cols>
  <sheetData>
    <row r="1" spans="1:13" ht="24" customHeight="1" x14ac:dyDescent="0.3">
      <c r="E1" s="1" t="s">
        <v>28</v>
      </c>
    </row>
    <row r="2" spans="1:13" ht="33" customHeight="1" x14ac:dyDescent="0.3">
      <c r="A2" s="98" t="s">
        <v>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7.25" x14ac:dyDescent="0.3">
      <c r="A3" s="99" t="s">
        <v>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3" customHeight="1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7.25" x14ac:dyDescent="0.3">
      <c r="A5" s="99" t="s">
        <v>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2" customHeight="1" x14ac:dyDescent="0.3">
      <c r="A6" s="94"/>
    </row>
    <row r="7" spans="1:13" ht="15.75" customHeight="1" x14ac:dyDescent="0.3">
      <c r="A7" s="24" t="s">
        <v>0</v>
      </c>
    </row>
    <row r="8" spans="1:13" ht="14.25" customHeight="1" x14ac:dyDescent="0.3">
      <c r="M8" s="71" t="s">
        <v>1</v>
      </c>
    </row>
    <row r="9" spans="1:13" ht="27.75" customHeight="1" x14ac:dyDescent="0.3">
      <c r="A9" s="108" t="s">
        <v>2</v>
      </c>
      <c r="B9" s="108"/>
      <c r="C9" s="82"/>
      <c r="D9" s="82"/>
      <c r="E9" s="82" t="s">
        <v>3</v>
      </c>
      <c r="F9" s="82"/>
      <c r="G9" s="82"/>
      <c r="H9" s="80"/>
      <c r="I9" s="82"/>
      <c r="J9" s="82"/>
      <c r="K9" s="82" t="s">
        <v>4</v>
      </c>
      <c r="L9" s="82"/>
      <c r="M9" s="82"/>
    </row>
    <row r="10" spans="1:13" ht="27.75" customHeight="1" x14ac:dyDescent="0.3">
      <c r="A10" s="109"/>
      <c r="B10" s="109"/>
      <c r="C10" s="82" t="s">
        <v>5</v>
      </c>
      <c r="D10" s="82"/>
      <c r="E10" s="82" t="s">
        <v>6</v>
      </c>
      <c r="F10" s="82"/>
      <c r="G10" s="82" t="s">
        <v>7</v>
      </c>
      <c r="H10" s="81"/>
      <c r="I10" s="82" t="s">
        <v>5</v>
      </c>
      <c r="J10" s="82"/>
      <c r="K10" s="82" t="s">
        <v>6</v>
      </c>
      <c r="L10" s="82"/>
      <c r="M10" s="82" t="s">
        <v>7</v>
      </c>
    </row>
    <row r="11" spans="1:13" ht="30" customHeight="1" x14ac:dyDescent="0.3">
      <c r="A11" s="25" t="s">
        <v>29</v>
      </c>
      <c r="B11" s="108"/>
      <c r="C11" s="26">
        <f>E11</f>
        <v>351215000</v>
      </c>
      <c r="D11" s="115"/>
      <c r="E11" s="26">
        <v>351215000</v>
      </c>
      <c r="F11" s="115"/>
      <c r="G11" s="26" t="s">
        <v>28</v>
      </c>
      <c r="H11" s="115"/>
      <c r="I11" s="26">
        <v>363714000</v>
      </c>
      <c r="J11" s="115"/>
      <c r="K11" s="26">
        <v>363714000</v>
      </c>
      <c r="L11" s="116"/>
      <c r="M11" s="26" t="s">
        <v>28</v>
      </c>
    </row>
    <row r="12" spans="1:13" ht="30" customHeight="1" x14ac:dyDescent="0.3">
      <c r="A12" s="27" t="s">
        <v>30</v>
      </c>
      <c r="B12" s="112"/>
      <c r="C12" s="85">
        <v>351215000</v>
      </c>
      <c r="D12" s="113"/>
      <c r="E12" s="95">
        <v>351215000</v>
      </c>
      <c r="F12" s="113"/>
      <c r="G12" s="85" t="s">
        <v>28</v>
      </c>
      <c r="H12" s="113"/>
      <c r="I12" s="85">
        <v>363714000</v>
      </c>
      <c r="J12" s="113"/>
      <c r="K12" s="85">
        <v>363714000</v>
      </c>
      <c r="L12" s="114"/>
      <c r="M12" s="85" t="s">
        <v>28</v>
      </c>
    </row>
    <row r="13" spans="1:13" ht="24.75" customHeight="1" x14ac:dyDescent="0.3">
      <c r="A13" s="27" t="s">
        <v>31</v>
      </c>
      <c r="B13" s="112"/>
      <c r="C13" s="85" t="s">
        <v>28</v>
      </c>
      <c r="D13" s="113"/>
      <c r="E13" s="85" t="s">
        <v>28</v>
      </c>
      <c r="F13" s="113"/>
      <c r="G13" s="85" t="s">
        <v>28</v>
      </c>
      <c r="H13" s="113"/>
      <c r="I13" s="85" t="s">
        <v>28</v>
      </c>
      <c r="J13" s="113"/>
      <c r="K13" s="85" t="s">
        <v>28</v>
      </c>
      <c r="L13" s="114"/>
      <c r="M13" s="85" t="s">
        <v>28</v>
      </c>
    </row>
    <row r="14" spans="1:13" ht="24.75" customHeight="1" x14ac:dyDescent="0.3">
      <c r="A14" s="27" t="s">
        <v>32</v>
      </c>
      <c r="B14" s="112"/>
      <c r="C14" s="85" t="s">
        <v>28</v>
      </c>
      <c r="D14" s="113"/>
      <c r="E14" s="85" t="s">
        <v>28</v>
      </c>
      <c r="F14" s="113"/>
      <c r="G14" s="85" t="s">
        <v>28</v>
      </c>
      <c r="H14" s="113"/>
      <c r="I14" s="85" t="s">
        <v>28</v>
      </c>
      <c r="J14" s="113"/>
      <c r="K14" s="85" t="s">
        <v>28</v>
      </c>
      <c r="L14" s="114"/>
      <c r="M14" s="85" t="s">
        <v>28</v>
      </c>
    </row>
    <row r="15" spans="1:13" ht="16.5" customHeight="1" x14ac:dyDescent="0.3">
      <c r="A15" s="2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85"/>
    </row>
    <row r="16" spans="1:13" ht="28.5" customHeight="1" x14ac:dyDescent="0.3">
      <c r="A16" s="28" t="s">
        <v>72</v>
      </c>
      <c r="B16" s="112"/>
      <c r="C16" s="29">
        <f>SUM(C18:C20)</f>
        <v>318007858</v>
      </c>
      <c r="D16" s="113"/>
      <c r="E16" s="29">
        <v>318007858</v>
      </c>
      <c r="F16" s="113"/>
      <c r="G16" s="29" t="s">
        <v>28</v>
      </c>
      <c r="H16" s="113"/>
      <c r="I16" s="29">
        <v>318012112</v>
      </c>
      <c r="J16" s="113"/>
      <c r="K16" s="29">
        <v>318012112</v>
      </c>
      <c r="L16" s="114"/>
      <c r="M16" s="29" t="s">
        <v>28</v>
      </c>
    </row>
    <row r="17" spans="1:13" ht="28.5" customHeight="1" x14ac:dyDescent="0.3">
      <c r="A17" s="28" t="s">
        <v>33</v>
      </c>
      <c r="B17" s="112"/>
      <c r="C17" s="29">
        <f>SUM(C18:C19)</f>
        <v>291500498</v>
      </c>
      <c r="D17" s="113"/>
      <c r="E17" s="29">
        <v>291500498</v>
      </c>
      <c r="F17" s="113"/>
      <c r="G17" s="29" t="s">
        <v>28</v>
      </c>
      <c r="H17" s="113"/>
      <c r="I17" s="29">
        <v>290668260</v>
      </c>
      <c r="J17" s="113"/>
      <c r="K17" s="29">
        <v>290668260</v>
      </c>
      <c r="L17" s="114"/>
      <c r="M17" s="29" t="s">
        <v>28</v>
      </c>
    </row>
    <row r="18" spans="1:13" ht="28.5" customHeight="1" x14ac:dyDescent="0.3">
      <c r="A18" s="27" t="s">
        <v>67</v>
      </c>
      <c r="B18" s="112"/>
      <c r="C18" s="85">
        <v>270724700</v>
      </c>
      <c r="D18" s="113"/>
      <c r="E18" s="85">
        <v>270724700</v>
      </c>
      <c r="F18" s="113"/>
      <c r="G18" s="29"/>
      <c r="H18" s="113"/>
      <c r="I18" s="85">
        <v>273562500</v>
      </c>
      <c r="J18" s="113"/>
      <c r="K18" s="85">
        <v>273562500</v>
      </c>
      <c r="L18" s="114"/>
      <c r="M18" s="29"/>
    </row>
    <row r="19" spans="1:13" ht="28.5" customHeight="1" x14ac:dyDescent="0.3">
      <c r="A19" s="27" t="s">
        <v>68</v>
      </c>
      <c r="B19" s="112"/>
      <c r="C19" s="85">
        <v>20775798</v>
      </c>
      <c r="D19" s="113"/>
      <c r="E19" s="85">
        <v>20775798</v>
      </c>
      <c r="F19" s="113"/>
      <c r="G19" s="29"/>
      <c r="H19" s="113"/>
      <c r="I19" s="85">
        <v>17105760</v>
      </c>
      <c r="J19" s="113"/>
      <c r="K19" s="85">
        <v>17105760</v>
      </c>
      <c r="L19" s="114"/>
      <c r="M19" s="29"/>
    </row>
    <row r="20" spans="1:13" ht="28.5" customHeight="1" x14ac:dyDescent="0.3">
      <c r="A20" s="27" t="s">
        <v>34</v>
      </c>
      <c r="B20" s="112"/>
      <c r="C20" s="85">
        <f>E20</f>
        <v>26507360</v>
      </c>
      <c r="D20" s="113"/>
      <c r="E20" s="85">
        <v>26507360</v>
      </c>
      <c r="F20" s="113"/>
      <c r="G20" s="29" t="s">
        <v>28</v>
      </c>
      <c r="H20" s="113"/>
      <c r="I20" s="85">
        <v>27343852</v>
      </c>
      <c r="J20" s="113"/>
      <c r="K20" s="85">
        <v>27343852</v>
      </c>
      <c r="L20" s="114"/>
      <c r="M20" s="29" t="s">
        <v>28</v>
      </c>
    </row>
    <row r="21" spans="1:13" ht="28.5" customHeight="1" x14ac:dyDescent="0.3">
      <c r="A21" s="28" t="s">
        <v>35</v>
      </c>
      <c r="B21" s="112"/>
      <c r="C21" s="29" t="s">
        <v>28</v>
      </c>
      <c r="D21" s="113"/>
      <c r="E21" s="29" t="s">
        <v>28</v>
      </c>
      <c r="F21" s="113"/>
      <c r="G21" s="29" t="s">
        <v>28</v>
      </c>
      <c r="H21" s="113"/>
      <c r="I21" s="29" t="s">
        <v>28</v>
      </c>
      <c r="J21" s="113"/>
      <c r="K21" s="29" t="s">
        <v>28</v>
      </c>
      <c r="L21" s="114"/>
      <c r="M21" s="29" t="s">
        <v>28</v>
      </c>
    </row>
    <row r="22" spans="1:13" ht="17.25" x14ac:dyDescent="0.3">
      <c r="A22" s="27"/>
      <c r="B22" s="84"/>
      <c r="C22" s="29" t="s">
        <v>28</v>
      </c>
      <c r="D22" s="85"/>
      <c r="E22" s="85"/>
      <c r="F22" s="85"/>
      <c r="G22" s="85"/>
      <c r="H22" s="85"/>
      <c r="I22" s="29" t="s">
        <v>28</v>
      </c>
      <c r="J22" s="85"/>
      <c r="K22" s="85"/>
      <c r="L22" s="86"/>
      <c r="M22" s="85"/>
    </row>
    <row r="23" spans="1:13" ht="17.25" x14ac:dyDescent="0.3">
      <c r="A23" s="28" t="s">
        <v>58</v>
      </c>
      <c r="B23" s="84"/>
      <c r="C23" s="29">
        <f>E23</f>
        <v>33207142</v>
      </c>
      <c r="D23" s="85"/>
      <c r="E23" s="29">
        <v>33207142</v>
      </c>
      <c r="F23" s="85"/>
      <c r="G23" s="29" t="s">
        <v>28</v>
      </c>
      <c r="H23" s="85"/>
      <c r="I23" s="29">
        <v>45701888</v>
      </c>
      <c r="J23" s="85"/>
      <c r="K23" s="29">
        <v>45701888</v>
      </c>
      <c r="L23" s="86"/>
      <c r="M23" s="29"/>
    </row>
    <row r="24" spans="1:13" ht="15.75" customHeight="1" x14ac:dyDescent="0.3">
      <c r="A24" s="27"/>
      <c r="B24" s="84"/>
      <c r="C24" s="29" t="s">
        <v>28</v>
      </c>
      <c r="D24" s="85"/>
      <c r="E24" s="85"/>
      <c r="F24" s="85"/>
      <c r="G24" s="85"/>
      <c r="H24" s="85"/>
      <c r="I24" s="29" t="s">
        <v>28</v>
      </c>
      <c r="J24" s="85"/>
      <c r="K24" s="85"/>
      <c r="L24" s="86"/>
      <c r="M24" s="85"/>
    </row>
    <row r="25" spans="1:13" ht="23.25" customHeight="1" x14ac:dyDescent="0.3">
      <c r="A25" s="28" t="s">
        <v>36</v>
      </c>
      <c r="B25" s="112"/>
      <c r="C25" s="29">
        <f>E25</f>
        <v>65325767</v>
      </c>
      <c r="D25" s="113"/>
      <c r="E25" s="29">
        <v>65325767</v>
      </c>
      <c r="F25" s="113"/>
      <c r="G25" s="29" t="s">
        <v>28</v>
      </c>
      <c r="H25" s="113"/>
      <c r="I25" s="29">
        <v>47516784</v>
      </c>
      <c r="J25" s="113"/>
      <c r="K25" s="29">
        <v>47516784</v>
      </c>
      <c r="L25" s="114"/>
      <c r="M25" s="29"/>
    </row>
    <row r="26" spans="1:13" ht="21" customHeight="1" x14ac:dyDescent="0.3">
      <c r="A26" s="27" t="s">
        <v>37</v>
      </c>
      <c r="B26" s="112"/>
      <c r="C26" s="29" t="s">
        <v>28</v>
      </c>
      <c r="D26" s="113"/>
      <c r="E26" s="85" t="s">
        <v>28</v>
      </c>
      <c r="F26" s="113"/>
      <c r="G26" s="85" t="s">
        <v>28</v>
      </c>
      <c r="H26" s="113"/>
      <c r="I26" s="29" t="s">
        <v>28</v>
      </c>
      <c r="J26" s="113"/>
      <c r="K26" s="85" t="s">
        <v>28</v>
      </c>
      <c r="L26" s="114"/>
      <c r="M26" s="85"/>
    </row>
    <row r="27" spans="1:13" ht="23.25" customHeight="1" x14ac:dyDescent="0.3">
      <c r="A27" s="27" t="s">
        <v>69</v>
      </c>
      <c r="B27" s="112"/>
      <c r="C27" s="85">
        <f>E27</f>
        <v>65325755</v>
      </c>
      <c r="D27" s="113"/>
      <c r="E27" s="85">
        <v>65325755</v>
      </c>
      <c r="F27" s="113"/>
      <c r="G27" s="85"/>
      <c r="H27" s="113"/>
      <c r="I27" s="85">
        <v>47516757</v>
      </c>
      <c r="J27" s="113"/>
      <c r="K27" s="85">
        <v>47516757</v>
      </c>
      <c r="L27" s="114"/>
      <c r="M27" s="85"/>
    </row>
    <row r="28" spans="1:13" ht="23.25" customHeight="1" x14ac:dyDescent="0.3">
      <c r="A28" s="27" t="s">
        <v>70</v>
      </c>
      <c r="B28" s="112"/>
      <c r="C28" s="85">
        <f>E28</f>
        <v>12</v>
      </c>
      <c r="D28" s="113"/>
      <c r="E28" s="85">
        <v>12</v>
      </c>
      <c r="F28" s="113"/>
      <c r="G28" s="85"/>
      <c r="H28" s="113"/>
      <c r="I28" s="85">
        <v>27</v>
      </c>
      <c r="J28" s="113"/>
      <c r="K28" s="85">
        <v>27</v>
      </c>
      <c r="L28" s="114"/>
      <c r="M28" s="85"/>
    </row>
    <row r="29" spans="1:13" ht="23.25" customHeight="1" x14ac:dyDescent="0.3">
      <c r="A29" s="28" t="s">
        <v>38</v>
      </c>
      <c r="B29" s="112"/>
      <c r="C29" s="29">
        <v>0</v>
      </c>
      <c r="D29" s="113"/>
      <c r="E29" s="29">
        <v>0</v>
      </c>
      <c r="F29" s="113"/>
      <c r="G29" s="29" t="s">
        <v>28</v>
      </c>
      <c r="H29" s="113"/>
      <c r="I29" s="29">
        <v>840</v>
      </c>
      <c r="J29" s="113"/>
      <c r="K29" s="29">
        <v>840</v>
      </c>
      <c r="L29" s="114"/>
      <c r="M29" s="29"/>
    </row>
    <row r="30" spans="1:13" ht="23.25" customHeight="1" x14ac:dyDescent="0.3">
      <c r="A30" s="27" t="s">
        <v>39</v>
      </c>
      <c r="B30" s="112"/>
      <c r="C30" s="29" t="s">
        <v>28</v>
      </c>
      <c r="D30" s="113"/>
      <c r="E30" s="85" t="s">
        <v>28</v>
      </c>
      <c r="F30" s="113"/>
      <c r="G30" s="85" t="s">
        <v>28</v>
      </c>
      <c r="H30" s="113"/>
      <c r="I30" s="29" t="s">
        <v>28</v>
      </c>
      <c r="J30" s="113"/>
      <c r="K30" s="85" t="s">
        <v>28</v>
      </c>
      <c r="L30" s="114"/>
      <c r="M30" s="85"/>
    </row>
    <row r="31" spans="1:13" ht="23.25" customHeight="1" x14ac:dyDescent="0.3">
      <c r="A31" s="27" t="s">
        <v>71</v>
      </c>
      <c r="B31" s="84"/>
      <c r="C31" s="85">
        <v>0</v>
      </c>
      <c r="D31" s="85"/>
      <c r="E31" s="85">
        <v>0</v>
      </c>
      <c r="F31" s="85"/>
      <c r="G31" s="85"/>
      <c r="H31" s="85"/>
      <c r="I31" s="85">
        <v>840</v>
      </c>
      <c r="J31" s="85"/>
      <c r="K31" s="85">
        <v>840</v>
      </c>
      <c r="L31" s="86"/>
      <c r="M31" s="85"/>
    </row>
    <row r="32" spans="1:13" ht="27.75" customHeight="1" x14ac:dyDescent="0.3">
      <c r="A32" s="28" t="s">
        <v>40</v>
      </c>
      <c r="B32" s="84"/>
      <c r="C32" s="29">
        <f>E32</f>
        <v>56856279</v>
      </c>
      <c r="D32" s="29"/>
      <c r="E32" s="29">
        <v>56856279</v>
      </c>
      <c r="F32" s="85"/>
      <c r="G32" s="29" t="s">
        <v>28</v>
      </c>
      <c r="H32" s="85" t="s">
        <v>28</v>
      </c>
      <c r="I32" s="29">
        <v>31219027</v>
      </c>
      <c r="J32" s="29"/>
      <c r="K32" s="29">
        <v>31219027</v>
      </c>
      <c r="L32" s="86"/>
      <c r="M32" s="29"/>
    </row>
    <row r="33" spans="1:13" ht="27.75" customHeight="1" x14ac:dyDescent="0.3">
      <c r="A33" s="28" t="s">
        <v>41</v>
      </c>
      <c r="B33" s="84"/>
      <c r="C33" s="29">
        <f>E33</f>
        <v>31219027</v>
      </c>
      <c r="D33" s="85"/>
      <c r="E33" s="29">
        <v>31219027</v>
      </c>
      <c r="F33" s="85"/>
      <c r="G33" s="29" t="s">
        <v>28</v>
      </c>
      <c r="H33" s="85"/>
      <c r="I33" s="29" t="s">
        <v>28</v>
      </c>
      <c r="J33" s="85"/>
      <c r="K33" s="29" t="s">
        <v>28</v>
      </c>
      <c r="L33" s="86"/>
      <c r="M33" s="29"/>
    </row>
    <row r="34" spans="1:13" ht="17.25" x14ac:dyDescent="0.3">
      <c r="A34" s="27"/>
      <c r="B34" s="84"/>
      <c r="C34" s="30" t="s">
        <v>28</v>
      </c>
      <c r="D34" s="85"/>
      <c r="E34" s="31"/>
      <c r="F34" s="85"/>
      <c r="G34" s="31"/>
      <c r="H34" s="85"/>
      <c r="I34" s="30" t="s">
        <v>28</v>
      </c>
      <c r="J34" s="85"/>
      <c r="K34" s="31"/>
      <c r="L34" s="86"/>
      <c r="M34" s="31"/>
    </row>
    <row r="35" spans="1:13" ht="34.5" x14ac:dyDescent="0.3">
      <c r="A35" s="28" t="s">
        <v>59</v>
      </c>
      <c r="B35" s="84"/>
      <c r="C35" s="26">
        <f>E35</f>
        <v>72895657</v>
      </c>
      <c r="D35" s="85"/>
      <c r="E35" s="26">
        <v>72895657</v>
      </c>
      <c r="F35" s="85"/>
      <c r="G35" s="26" t="s">
        <v>28</v>
      </c>
      <c r="H35" s="85"/>
      <c r="I35" s="26">
        <v>61998805</v>
      </c>
      <c r="J35" s="85"/>
      <c r="K35" s="26">
        <v>61998805</v>
      </c>
      <c r="L35" s="86"/>
      <c r="M35" s="26"/>
    </row>
    <row r="36" spans="1:13" ht="25.5" customHeight="1" x14ac:dyDescent="0.3">
      <c r="A36" s="28" t="s">
        <v>42</v>
      </c>
      <c r="B36" s="84"/>
      <c r="C36" s="30" t="s">
        <v>28</v>
      </c>
      <c r="D36" s="85" t="s">
        <v>28</v>
      </c>
      <c r="E36" s="30" t="s">
        <v>28</v>
      </c>
      <c r="F36" s="85"/>
      <c r="G36" s="30" t="s">
        <v>28</v>
      </c>
      <c r="H36" s="85"/>
      <c r="I36" s="30" t="s">
        <v>28</v>
      </c>
      <c r="J36" s="85" t="s">
        <v>28</v>
      </c>
      <c r="K36" s="30" t="s">
        <v>28</v>
      </c>
      <c r="L36" s="86"/>
      <c r="M36" s="30"/>
    </row>
    <row r="37" spans="1:13" ht="33.75" customHeight="1" x14ac:dyDescent="0.3">
      <c r="A37" s="32" t="s">
        <v>60</v>
      </c>
      <c r="B37" s="81"/>
      <c r="C37" s="34">
        <f>E37</f>
        <v>72895657</v>
      </c>
      <c r="D37" s="36"/>
      <c r="E37" s="34">
        <v>72895657</v>
      </c>
      <c r="F37" s="31"/>
      <c r="G37" s="33" t="s">
        <v>28</v>
      </c>
      <c r="H37" s="31"/>
      <c r="I37" s="34">
        <v>61998805</v>
      </c>
      <c r="J37" s="36"/>
      <c r="K37" s="34">
        <v>61998805</v>
      </c>
      <c r="L37" s="35"/>
      <c r="M37" s="33"/>
    </row>
    <row r="38" spans="1:13" x14ac:dyDescent="0.3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3"/>
      <c r="M38" s="3"/>
    </row>
    <row r="39" spans="1:13" x14ac:dyDescent="0.3">
      <c r="C39" s="2"/>
      <c r="D39" s="2"/>
      <c r="E39" s="2"/>
      <c r="F39" s="2"/>
      <c r="G39" s="2"/>
      <c r="H39" s="2"/>
      <c r="I39" s="2"/>
      <c r="J39" s="2"/>
      <c r="K39" s="2"/>
    </row>
    <row r="40" spans="1:13" x14ac:dyDescent="0.3">
      <c r="C40" s="2"/>
      <c r="D40" s="2"/>
      <c r="E40" s="2"/>
      <c r="F40" s="2"/>
      <c r="G40" s="2"/>
      <c r="H40" s="2"/>
      <c r="I40" s="2"/>
      <c r="J40" s="2"/>
      <c r="K40" s="2"/>
    </row>
    <row r="41" spans="1:13" x14ac:dyDescent="0.3">
      <c r="C41" s="2"/>
      <c r="D41" s="2"/>
      <c r="E41" s="2"/>
      <c r="F41" s="2"/>
      <c r="G41" s="2"/>
      <c r="H41" s="2"/>
      <c r="I41" s="2"/>
      <c r="J41" s="2"/>
      <c r="K41" s="2"/>
    </row>
    <row r="42" spans="1:13" x14ac:dyDescent="0.3">
      <c r="C42" s="2"/>
      <c r="D42" s="2"/>
      <c r="E42" s="2"/>
      <c r="F42" s="2"/>
      <c r="G42" s="2"/>
      <c r="H42" s="2"/>
      <c r="I42" s="2"/>
      <c r="J42" s="2"/>
      <c r="K42" s="2"/>
    </row>
    <row r="43" spans="1:13" x14ac:dyDescent="0.3">
      <c r="C43" s="2"/>
      <c r="D43" s="2"/>
      <c r="E43" s="2"/>
      <c r="F43" s="2"/>
      <c r="G43" s="2"/>
      <c r="H43" s="2"/>
      <c r="I43" s="2"/>
      <c r="J43" s="2"/>
      <c r="K43" s="2"/>
    </row>
    <row r="44" spans="1:13" x14ac:dyDescent="0.3">
      <c r="C44" s="2"/>
      <c r="D44" s="2"/>
      <c r="E44" s="2"/>
      <c r="F44" s="2"/>
      <c r="G44" s="2"/>
      <c r="H44" s="2"/>
      <c r="I44" s="2"/>
      <c r="J44" s="2"/>
      <c r="K44" s="2"/>
    </row>
  </sheetData>
  <mergeCells count="23">
    <mergeCell ref="D25:D30"/>
    <mergeCell ref="F25:F30"/>
    <mergeCell ref="A2:M2"/>
    <mergeCell ref="A3:M3"/>
    <mergeCell ref="A5:M5"/>
    <mergeCell ref="A9:A10"/>
    <mergeCell ref="B9:B10"/>
    <mergeCell ref="H25:H30"/>
    <mergeCell ref="J25:J30"/>
    <mergeCell ref="L25:L30"/>
    <mergeCell ref="L11:L14"/>
    <mergeCell ref="B16:B21"/>
    <mergeCell ref="D16:D21"/>
    <mergeCell ref="F16:F21"/>
    <mergeCell ref="H16:H21"/>
    <mergeCell ref="J16:J21"/>
    <mergeCell ref="L16:L21"/>
    <mergeCell ref="B11:B14"/>
    <mergeCell ref="D11:D14"/>
    <mergeCell ref="F11:F14"/>
    <mergeCell ref="H11:H14"/>
    <mergeCell ref="J11:J14"/>
    <mergeCell ref="B25:B30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39"/>
  <sheetViews>
    <sheetView tabSelected="1" workbookViewId="0">
      <selection activeCell="A25" sqref="A25"/>
    </sheetView>
  </sheetViews>
  <sheetFormatPr defaultRowHeight="16.5" x14ac:dyDescent="0.3"/>
  <cols>
    <col min="1" max="1" width="20" customWidth="1"/>
    <col min="2" max="2" width="3.5" customWidth="1"/>
    <col min="3" max="3" width="20.875" bestFit="1" customWidth="1"/>
    <col min="4" max="4" width="7.625" customWidth="1"/>
    <col min="5" max="5" width="17.125" customWidth="1"/>
    <col min="6" max="6" width="11.625" customWidth="1"/>
    <col min="7" max="7" width="1.25" customWidth="1"/>
    <col min="8" max="8" width="20.25" customWidth="1"/>
    <col min="10" max="10" width="16.75" customWidth="1"/>
    <col min="11" max="11" width="11.625" customWidth="1"/>
    <col min="12" max="12" width="1.375" customWidth="1"/>
    <col min="16" max="16" width="8.125" customWidth="1"/>
  </cols>
  <sheetData>
    <row r="1" spans="1:16" ht="27.75" customHeight="1" x14ac:dyDescent="0.3"/>
    <row r="2" spans="1:16" ht="28.5" customHeight="1" x14ac:dyDescent="0.3">
      <c r="A2" s="72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9.5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33" customHeight="1" x14ac:dyDescent="0.3">
      <c r="A4" s="123" t="s">
        <v>2</v>
      </c>
      <c r="B4" s="73"/>
      <c r="C4" s="117" t="s">
        <v>82</v>
      </c>
      <c r="D4" s="117"/>
      <c r="E4" s="117"/>
      <c r="F4" s="117"/>
      <c r="G4" s="73"/>
      <c r="H4" s="117" t="s">
        <v>44</v>
      </c>
      <c r="I4" s="117"/>
      <c r="J4" s="117"/>
      <c r="K4" s="117"/>
      <c r="L4" s="45"/>
      <c r="M4" s="117" t="s">
        <v>45</v>
      </c>
      <c r="N4" s="117"/>
      <c r="O4" s="117"/>
      <c r="P4" s="117"/>
    </row>
    <row r="5" spans="1:16" ht="33" customHeight="1" x14ac:dyDescent="0.3">
      <c r="A5" s="125"/>
      <c r="B5" s="126"/>
      <c r="C5" s="123" t="s">
        <v>21</v>
      </c>
      <c r="D5" s="117" t="s">
        <v>22</v>
      </c>
      <c r="E5" s="117"/>
      <c r="F5" s="123" t="s">
        <v>25</v>
      </c>
      <c r="G5" s="125"/>
      <c r="H5" s="123" t="s">
        <v>21</v>
      </c>
      <c r="I5" s="117" t="s">
        <v>22</v>
      </c>
      <c r="J5" s="117"/>
      <c r="K5" s="123" t="s">
        <v>25</v>
      </c>
      <c r="L5" s="128"/>
      <c r="M5" s="123" t="s">
        <v>21</v>
      </c>
      <c r="N5" s="117" t="s">
        <v>22</v>
      </c>
      <c r="O5" s="117"/>
      <c r="P5" s="123" t="s">
        <v>25</v>
      </c>
    </row>
    <row r="6" spans="1:16" ht="33" customHeight="1" x14ac:dyDescent="0.3">
      <c r="A6" s="124"/>
      <c r="B6" s="127"/>
      <c r="C6" s="124"/>
      <c r="D6" s="87" t="s">
        <v>23</v>
      </c>
      <c r="E6" s="87" t="s">
        <v>24</v>
      </c>
      <c r="F6" s="124"/>
      <c r="G6" s="124"/>
      <c r="H6" s="124"/>
      <c r="I6" s="87" t="s">
        <v>23</v>
      </c>
      <c r="J6" s="87" t="s">
        <v>24</v>
      </c>
      <c r="K6" s="124"/>
      <c r="L6" s="129"/>
      <c r="M6" s="124"/>
      <c r="N6" s="87" t="s">
        <v>23</v>
      </c>
      <c r="O6" s="87" t="s">
        <v>24</v>
      </c>
      <c r="P6" s="124"/>
    </row>
    <row r="7" spans="1:16" ht="21.75" customHeight="1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21.75" customHeight="1" x14ac:dyDescent="0.3">
      <c r="A8" s="47"/>
      <c r="B8" s="118"/>
      <c r="C8" s="88"/>
      <c r="D8" s="88"/>
      <c r="E8" s="88"/>
      <c r="F8" s="88"/>
      <c r="G8" s="120">
        <v>0</v>
      </c>
      <c r="H8" s="88"/>
      <c r="I8" s="88"/>
      <c r="J8" s="88"/>
      <c r="K8" s="88"/>
      <c r="L8" s="120"/>
      <c r="M8" s="88"/>
      <c r="N8" s="48"/>
      <c r="O8" s="48"/>
      <c r="P8" s="48"/>
    </row>
    <row r="9" spans="1:16" ht="21.75" customHeight="1" x14ac:dyDescent="0.3">
      <c r="A9" s="49" t="s">
        <v>46</v>
      </c>
      <c r="B9" s="119"/>
      <c r="C9" s="50">
        <v>2613393296</v>
      </c>
      <c r="D9" s="50"/>
      <c r="E9" s="50">
        <v>160087464</v>
      </c>
      <c r="F9" s="50"/>
      <c r="G9" s="121"/>
      <c r="H9" s="50">
        <v>2613393296</v>
      </c>
      <c r="I9" s="50"/>
      <c r="J9" s="50">
        <v>160087464</v>
      </c>
      <c r="K9" s="50"/>
      <c r="L9" s="121"/>
      <c r="M9" s="50"/>
      <c r="N9" s="51"/>
      <c r="O9" s="51"/>
      <c r="P9" s="51"/>
    </row>
    <row r="10" spans="1:16" ht="21.75" customHeight="1" x14ac:dyDescent="0.3">
      <c r="A10" s="90" t="s">
        <v>47</v>
      </c>
      <c r="B10" s="119"/>
      <c r="C10" s="52"/>
      <c r="D10" s="52"/>
      <c r="E10" s="52"/>
      <c r="F10" s="52"/>
      <c r="G10" s="121"/>
      <c r="H10" s="52"/>
      <c r="I10" s="52"/>
      <c r="J10" s="52"/>
      <c r="K10" s="52"/>
      <c r="L10" s="121"/>
      <c r="M10" s="52"/>
      <c r="N10" s="53"/>
      <c r="O10" s="53"/>
      <c r="P10" s="53"/>
    </row>
    <row r="11" spans="1:16" ht="21.75" customHeight="1" x14ac:dyDescent="0.3">
      <c r="A11" s="90" t="s">
        <v>48</v>
      </c>
      <c r="B11" s="119"/>
      <c r="C11" s="54">
        <f>C9+C10</f>
        <v>2613393296</v>
      </c>
      <c r="D11" s="54"/>
      <c r="E11" s="54">
        <f>E9+E10</f>
        <v>160087464</v>
      </c>
      <c r="F11" s="54"/>
      <c r="G11" s="121"/>
      <c r="H11" s="54">
        <f>H9+H10</f>
        <v>2613393296</v>
      </c>
      <c r="I11" s="54"/>
      <c r="J11" s="54">
        <f>J9+J10</f>
        <v>160087464</v>
      </c>
      <c r="K11" s="54"/>
      <c r="L11" s="121"/>
      <c r="M11" s="54"/>
      <c r="N11" s="55"/>
      <c r="O11" s="55"/>
      <c r="P11" s="55"/>
    </row>
    <row r="12" spans="1:16" ht="21.75" customHeight="1" x14ac:dyDescent="0.3">
      <c r="A12" s="90"/>
      <c r="B12" s="119"/>
      <c r="C12" s="89"/>
      <c r="D12" s="89"/>
      <c r="E12" s="89"/>
      <c r="F12" s="89"/>
      <c r="G12" s="121"/>
      <c r="H12" s="89"/>
      <c r="I12" s="89"/>
      <c r="J12" s="89"/>
      <c r="K12" s="89"/>
      <c r="L12" s="121"/>
      <c r="M12" s="89"/>
      <c r="N12" s="56"/>
      <c r="O12" s="56"/>
      <c r="P12" s="56"/>
    </row>
    <row r="13" spans="1:16" ht="21.75" customHeight="1" x14ac:dyDescent="0.3">
      <c r="A13" s="90" t="s">
        <v>49</v>
      </c>
      <c r="B13" s="119"/>
      <c r="C13" s="57">
        <v>0</v>
      </c>
      <c r="D13" s="58"/>
      <c r="E13" s="57"/>
      <c r="F13" s="89"/>
      <c r="G13" s="121"/>
      <c r="H13" s="57">
        <v>0</v>
      </c>
      <c r="I13" s="58"/>
      <c r="J13" s="57"/>
      <c r="K13" s="89"/>
      <c r="L13" s="121"/>
      <c r="M13" s="52"/>
      <c r="N13" s="56"/>
      <c r="O13" s="53"/>
      <c r="P13" s="56"/>
    </row>
    <row r="14" spans="1:16" ht="33" customHeight="1" x14ac:dyDescent="0.3">
      <c r="A14" s="90" t="s">
        <v>75</v>
      </c>
      <c r="B14" s="119"/>
      <c r="C14" s="50"/>
      <c r="D14" s="58"/>
      <c r="E14" s="57" t="e">
        <f>#REF!</f>
        <v>#REF!</v>
      </c>
      <c r="F14" s="89"/>
      <c r="G14" s="121"/>
      <c r="H14" s="50"/>
      <c r="I14" s="58"/>
      <c r="J14" s="57" t="e">
        <f>#REF!</f>
        <v>#REF!</v>
      </c>
      <c r="K14" s="89"/>
      <c r="L14" s="121"/>
      <c r="M14" s="89"/>
      <c r="N14" s="56"/>
      <c r="O14" s="53"/>
      <c r="P14" s="56"/>
    </row>
    <row r="15" spans="1:16" ht="21.75" customHeight="1" x14ac:dyDescent="0.3">
      <c r="A15" s="90" t="s">
        <v>76</v>
      </c>
      <c r="B15" s="119"/>
      <c r="C15" s="50"/>
      <c r="D15" s="52"/>
      <c r="E15" s="52"/>
      <c r="F15" s="89"/>
      <c r="G15" s="121"/>
      <c r="H15" s="50"/>
      <c r="I15" s="52"/>
      <c r="J15" s="52"/>
      <c r="K15" s="89"/>
      <c r="L15" s="121"/>
      <c r="M15" s="89"/>
      <c r="N15" s="53"/>
      <c r="O15" s="53"/>
      <c r="P15" s="56"/>
    </row>
    <row r="16" spans="1:16" s="70" customFormat="1" ht="41.25" customHeight="1" thickBot="1" x14ac:dyDescent="0.35">
      <c r="A16" s="49" t="s">
        <v>51</v>
      </c>
      <c r="B16" s="49"/>
      <c r="C16" s="59">
        <f>C11+C13+C14</f>
        <v>2613393296</v>
      </c>
      <c r="D16" s="59"/>
      <c r="E16" s="59" t="e">
        <f>E11+E13+E14</f>
        <v>#REF!</v>
      </c>
      <c r="F16" s="59"/>
      <c r="G16" s="69"/>
      <c r="H16" s="59">
        <f>H11+H13+H14</f>
        <v>2613393296</v>
      </c>
      <c r="I16" s="59"/>
      <c r="J16" s="59" t="e">
        <f>J11+J13+J14</f>
        <v>#REF!</v>
      </c>
      <c r="K16" s="59"/>
      <c r="L16" s="69"/>
      <c r="M16" s="59"/>
      <c r="N16" s="60"/>
      <c r="O16" s="60"/>
      <c r="P16" s="60"/>
    </row>
    <row r="17" spans="1:16" ht="21.75" customHeight="1" thickTop="1" x14ac:dyDescent="0.3">
      <c r="A17" s="90"/>
      <c r="B17" s="90"/>
      <c r="C17" s="61"/>
      <c r="D17" s="61"/>
      <c r="E17" s="61"/>
      <c r="F17" s="61"/>
      <c r="G17" s="89"/>
      <c r="H17" s="61"/>
      <c r="I17" s="61"/>
      <c r="J17" s="61"/>
      <c r="K17" s="61"/>
      <c r="L17" s="89"/>
      <c r="M17" s="61"/>
      <c r="N17" s="62"/>
      <c r="O17" s="62"/>
      <c r="P17" s="62"/>
    </row>
    <row r="18" spans="1:16" ht="21.75" customHeight="1" x14ac:dyDescent="0.3">
      <c r="A18" s="90"/>
      <c r="B18" s="122"/>
      <c r="C18" s="89"/>
      <c r="D18" s="89"/>
      <c r="E18" s="89"/>
      <c r="F18" s="89"/>
      <c r="G18" s="121"/>
      <c r="H18" s="89"/>
      <c r="I18" s="89"/>
      <c r="J18" s="89"/>
      <c r="K18" s="89"/>
      <c r="L18" s="121"/>
      <c r="M18" s="89"/>
      <c r="N18" s="56"/>
      <c r="O18" s="56"/>
      <c r="P18" s="56"/>
    </row>
    <row r="19" spans="1:16" ht="21.75" customHeight="1" x14ac:dyDescent="0.3">
      <c r="A19" s="49" t="s">
        <v>52</v>
      </c>
      <c r="B19" s="122"/>
      <c r="C19" s="50">
        <v>2613393296</v>
      </c>
      <c r="D19" s="50"/>
      <c r="E19" s="50" t="e">
        <f>E16</f>
        <v>#REF!</v>
      </c>
      <c r="F19" s="50"/>
      <c r="G19" s="121"/>
      <c r="H19" s="50">
        <v>2613393296</v>
      </c>
      <c r="I19" s="50"/>
      <c r="J19" s="50" t="e">
        <f>J16</f>
        <v>#REF!</v>
      </c>
      <c r="K19" s="50"/>
      <c r="L19" s="121"/>
      <c r="M19" s="50"/>
      <c r="N19" s="51"/>
      <c r="O19" s="51"/>
      <c r="P19" s="51"/>
    </row>
    <row r="20" spans="1:16" ht="21.75" customHeight="1" x14ac:dyDescent="0.3">
      <c r="A20" s="90" t="s">
        <v>47</v>
      </c>
      <c r="B20" s="122"/>
      <c r="C20" s="52"/>
      <c r="D20" s="52"/>
      <c r="E20" s="52"/>
      <c r="F20" s="52"/>
      <c r="G20" s="121"/>
      <c r="H20" s="52"/>
      <c r="I20" s="52"/>
      <c r="J20" s="52"/>
      <c r="K20" s="52"/>
      <c r="L20" s="121"/>
      <c r="M20" s="52"/>
      <c r="N20" s="53"/>
      <c r="O20" s="53"/>
      <c r="P20" s="53"/>
    </row>
    <row r="21" spans="1:16" ht="21.75" customHeight="1" x14ac:dyDescent="0.3">
      <c r="A21" s="90" t="s">
        <v>48</v>
      </c>
      <c r="B21" s="122"/>
      <c r="C21" s="54">
        <f>C19+C20</f>
        <v>2613393296</v>
      </c>
      <c r="D21" s="54"/>
      <c r="E21" s="54" t="e">
        <f>E19+E20</f>
        <v>#REF!</v>
      </c>
      <c r="F21" s="54"/>
      <c r="G21" s="121"/>
      <c r="H21" s="54">
        <f>H19+H20</f>
        <v>2613393296</v>
      </c>
      <c r="I21" s="54"/>
      <c r="J21" s="54" t="e">
        <f>J19+J20</f>
        <v>#REF!</v>
      </c>
      <c r="K21" s="54"/>
      <c r="L21" s="121"/>
      <c r="M21" s="54"/>
      <c r="N21" s="55"/>
      <c r="O21" s="55"/>
      <c r="P21" s="55"/>
    </row>
    <row r="22" spans="1:16" ht="21.75" customHeight="1" x14ac:dyDescent="0.3">
      <c r="A22" s="90"/>
      <c r="B22" s="122"/>
      <c r="C22" s="89"/>
      <c r="D22" s="89"/>
      <c r="E22" s="89"/>
      <c r="F22" s="89"/>
      <c r="G22" s="121"/>
      <c r="H22" s="89"/>
      <c r="I22" s="89"/>
      <c r="J22" s="89"/>
      <c r="K22" s="89"/>
      <c r="L22" s="121"/>
      <c r="M22" s="89"/>
      <c r="N22" s="56"/>
      <c r="O22" s="56"/>
      <c r="P22" s="56"/>
    </row>
    <row r="23" spans="1:16" ht="21.75" customHeight="1" x14ac:dyDescent="0.3">
      <c r="A23" s="90" t="s">
        <v>49</v>
      </c>
      <c r="B23" s="122"/>
      <c r="C23" s="57">
        <v>453519800</v>
      </c>
      <c r="D23" s="58"/>
      <c r="E23" s="57"/>
      <c r="F23" s="89"/>
      <c r="G23" s="121"/>
      <c r="H23" s="57">
        <v>453519800</v>
      </c>
      <c r="I23" s="58"/>
      <c r="J23" s="57"/>
      <c r="K23" s="89"/>
      <c r="L23" s="121"/>
      <c r="M23" s="52"/>
      <c r="N23" s="56"/>
      <c r="O23" s="53"/>
      <c r="P23" s="56"/>
    </row>
    <row r="24" spans="1:16" ht="25.5" customHeight="1" x14ac:dyDescent="0.3">
      <c r="A24" s="90" t="s">
        <v>74</v>
      </c>
      <c r="B24" s="122"/>
      <c r="C24" s="50"/>
      <c r="D24" s="58"/>
      <c r="E24" s="57">
        <v>72895657</v>
      </c>
      <c r="F24" s="89"/>
      <c r="G24" s="121"/>
      <c r="H24" s="50"/>
      <c r="I24" s="58"/>
      <c r="J24" s="57">
        <v>72895657</v>
      </c>
      <c r="K24" s="89"/>
      <c r="L24" s="121"/>
      <c r="M24" s="89"/>
      <c r="N24" s="56"/>
      <c r="O24" s="53"/>
      <c r="P24" s="56"/>
    </row>
    <row r="25" spans="1:16" ht="21.75" customHeight="1" x14ac:dyDescent="0.3">
      <c r="A25" s="90" t="s">
        <v>50</v>
      </c>
      <c r="B25" s="122"/>
      <c r="C25" s="50"/>
      <c r="D25" s="52"/>
      <c r="E25" s="52"/>
      <c r="F25" s="89"/>
      <c r="G25" s="121"/>
      <c r="H25" s="50"/>
      <c r="I25" s="52"/>
      <c r="J25" s="52"/>
      <c r="K25" s="89"/>
      <c r="L25" s="121"/>
      <c r="M25" s="89"/>
      <c r="N25" s="53"/>
      <c r="O25" s="53"/>
      <c r="P25" s="56"/>
    </row>
    <row r="26" spans="1:16" ht="40.5" customHeight="1" x14ac:dyDescent="0.3">
      <c r="A26" s="63" t="s">
        <v>53</v>
      </c>
      <c r="B26" s="64"/>
      <c r="C26" s="65">
        <f>C21+C23+C24</f>
        <v>3066913096</v>
      </c>
      <c r="D26" s="65"/>
      <c r="E26" s="65" t="e">
        <f>E21+E23+E24</f>
        <v>#REF!</v>
      </c>
      <c r="F26" s="65"/>
      <c r="G26" s="66"/>
      <c r="H26" s="65">
        <f>H21+H23+H24</f>
        <v>3066913096</v>
      </c>
      <c r="I26" s="65"/>
      <c r="J26" s="65" t="e">
        <f>J21+J23+J24</f>
        <v>#REF!</v>
      </c>
      <c r="K26" s="65"/>
      <c r="L26" s="66"/>
      <c r="M26" s="65"/>
      <c r="N26" s="67"/>
      <c r="O26" s="68"/>
      <c r="P26" s="67"/>
    </row>
    <row r="27" spans="1:16" ht="27" customHeight="1" x14ac:dyDescent="0.3">
      <c r="A27" s="38"/>
      <c r="B27" s="43"/>
      <c r="C27" s="39"/>
      <c r="D27" s="39"/>
      <c r="E27" s="39"/>
      <c r="F27" s="39"/>
      <c r="G27" s="42"/>
      <c r="H27" s="39"/>
      <c r="I27" s="39"/>
      <c r="J27" s="39"/>
      <c r="K27" s="39"/>
      <c r="L27" s="42"/>
      <c r="M27" s="39"/>
      <c r="N27" s="40"/>
      <c r="O27" s="41"/>
      <c r="P27" s="40"/>
    </row>
    <row r="28" spans="1:16" ht="21.75" customHeight="1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24.75" customHeight="1" x14ac:dyDescent="0.3">
      <c r="A29" s="72" t="s">
        <v>73</v>
      </c>
      <c r="B29" s="44"/>
      <c r="C29" s="44"/>
      <c r="D29" s="44"/>
      <c r="E29" s="44"/>
      <c r="F29" s="44"/>
    </row>
    <row r="30" spans="1:16" ht="19.5" x14ac:dyDescent="0.3">
      <c r="A30" s="44"/>
      <c r="B30" s="44"/>
      <c r="C30" s="44"/>
      <c r="D30" s="44"/>
      <c r="E30" s="44"/>
      <c r="F30" s="44"/>
    </row>
    <row r="31" spans="1:16" ht="32.25" customHeight="1" x14ac:dyDescent="0.3">
      <c r="A31" s="122" t="s">
        <v>77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6" ht="5.25" customHeight="1" x14ac:dyDescent="0.3">
      <c r="A32" s="44"/>
      <c r="B32" s="44"/>
      <c r="C32" s="44"/>
      <c r="D32" s="44"/>
      <c r="E32" s="44"/>
      <c r="F32" s="44"/>
    </row>
    <row r="33" spans="1:11" ht="45" customHeight="1" x14ac:dyDescent="0.3">
      <c r="A33" s="130"/>
      <c r="B33" s="131"/>
      <c r="C33" s="91" t="s">
        <v>78</v>
      </c>
      <c r="D33" s="131" t="s">
        <v>54</v>
      </c>
      <c r="E33" s="131"/>
      <c r="F33" s="135" t="s">
        <v>79</v>
      </c>
      <c r="G33" s="135"/>
      <c r="H33" s="135" t="s">
        <v>80</v>
      </c>
      <c r="I33" s="135"/>
      <c r="J33" s="135" t="s">
        <v>83</v>
      </c>
      <c r="K33" s="145"/>
    </row>
    <row r="34" spans="1:11" ht="32.25" customHeight="1" x14ac:dyDescent="0.3">
      <c r="A34" s="132" t="s">
        <v>55</v>
      </c>
      <c r="B34" s="133"/>
      <c r="C34" s="92"/>
      <c r="D34" s="134">
        <f>SUM(D35:E37)</f>
        <v>20775798</v>
      </c>
      <c r="E34" s="134"/>
      <c r="F34" s="136"/>
      <c r="G34" s="136"/>
      <c r="H34" s="146">
        <f>SUM(H35:I37)</f>
        <v>297232060</v>
      </c>
      <c r="I34" s="146"/>
      <c r="J34" s="146">
        <f>SUM(J35:K37)</f>
        <v>318007858</v>
      </c>
      <c r="K34" s="147"/>
    </row>
    <row r="35" spans="1:11" ht="32.25" customHeight="1" x14ac:dyDescent="0.3">
      <c r="A35" s="137" t="s">
        <v>33</v>
      </c>
      <c r="B35" s="138"/>
      <c r="C35" s="92"/>
      <c r="D35" s="134"/>
      <c r="E35" s="134"/>
      <c r="F35" s="136"/>
      <c r="G35" s="136"/>
      <c r="H35" s="146">
        <v>270724700</v>
      </c>
      <c r="I35" s="146"/>
      <c r="J35" s="146">
        <f>SUM(C35:I35)</f>
        <v>270724700</v>
      </c>
      <c r="K35" s="147"/>
    </row>
    <row r="36" spans="1:11" ht="32.25" customHeight="1" x14ac:dyDescent="0.3">
      <c r="A36" s="137" t="s">
        <v>34</v>
      </c>
      <c r="B36" s="138"/>
      <c r="C36" s="92"/>
      <c r="D36" s="134">
        <v>20775798</v>
      </c>
      <c r="E36" s="134"/>
      <c r="F36" s="136"/>
      <c r="G36" s="136"/>
      <c r="H36" s="146">
        <v>26507360</v>
      </c>
      <c r="I36" s="146"/>
      <c r="J36" s="146">
        <f>SUM(C36:I36)</f>
        <v>47283158</v>
      </c>
      <c r="K36" s="147"/>
    </row>
    <row r="37" spans="1:11" ht="32.25" customHeight="1" x14ac:dyDescent="0.3">
      <c r="A37" s="137" t="s">
        <v>35</v>
      </c>
      <c r="B37" s="138"/>
      <c r="C37" s="92"/>
      <c r="D37" s="134"/>
      <c r="E37" s="134"/>
      <c r="F37" s="136"/>
      <c r="G37" s="136"/>
      <c r="H37" s="143"/>
      <c r="I37" s="143"/>
      <c r="J37" s="146"/>
      <c r="K37" s="147"/>
    </row>
    <row r="38" spans="1:11" ht="32.25" customHeight="1" x14ac:dyDescent="0.3">
      <c r="A38" s="132" t="s">
        <v>56</v>
      </c>
      <c r="B38" s="133"/>
      <c r="C38" s="92"/>
      <c r="D38" s="134"/>
      <c r="E38" s="134"/>
      <c r="F38" s="136"/>
      <c r="G38" s="136"/>
      <c r="H38" s="143"/>
      <c r="I38" s="143"/>
      <c r="J38" s="146"/>
      <c r="K38" s="147"/>
    </row>
    <row r="39" spans="1:11" ht="42.75" customHeight="1" x14ac:dyDescent="0.3">
      <c r="A39" s="139" t="s">
        <v>83</v>
      </c>
      <c r="B39" s="140"/>
      <c r="C39" s="93"/>
      <c r="D39" s="141">
        <f>SUM(D34,D38)</f>
        <v>20775798</v>
      </c>
      <c r="E39" s="141"/>
      <c r="F39" s="142"/>
      <c r="G39" s="142"/>
      <c r="H39" s="144">
        <f>SUM(H34,H38)</f>
        <v>297232060</v>
      </c>
      <c r="I39" s="144"/>
      <c r="J39" s="144">
        <f>SUM(J34,J38)</f>
        <v>318007858</v>
      </c>
      <c r="K39" s="148"/>
    </row>
  </sheetData>
  <mergeCells count="58">
    <mergeCell ref="P5:P6"/>
    <mergeCell ref="A4:A6"/>
    <mergeCell ref="C4:F4"/>
    <mergeCell ref="H4:K4"/>
    <mergeCell ref="M4:P4"/>
    <mergeCell ref="B5:B6"/>
    <mergeCell ref="C5:C6"/>
    <mergeCell ref="D5:E5"/>
    <mergeCell ref="F5:F6"/>
    <mergeCell ref="G5:G6"/>
    <mergeCell ref="H5:H6"/>
    <mergeCell ref="I5:J5"/>
    <mergeCell ref="K5:K6"/>
    <mergeCell ref="L5:L6"/>
    <mergeCell ref="M5:M6"/>
    <mergeCell ref="N5:O5"/>
    <mergeCell ref="B8:B15"/>
    <mergeCell ref="G8:G15"/>
    <mergeCell ref="L8:L15"/>
    <mergeCell ref="B18:B25"/>
    <mergeCell ref="G18:G25"/>
    <mergeCell ref="L18:L25"/>
    <mergeCell ref="A31:K31"/>
    <mergeCell ref="A33:B33"/>
    <mergeCell ref="D33:E33"/>
    <mergeCell ref="F33:G33"/>
    <mergeCell ref="H33:I33"/>
    <mergeCell ref="J33:K33"/>
    <mergeCell ref="A35:B35"/>
    <mergeCell ref="D35:E35"/>
    <mergeCell ref="F35:G35"/>
    <mergeCell ref="H35:I35"/>
    <mergeCell ref="J35:K35"/>
    <mergeCell ref="A34:B34"/>
    <mergeCell ref="D34:E34"/>
    <mergeCell ref="F34:G34"/>
    <mergeCell ref="H34:I34"/>
    <mergeCell ref="J34:K34"/>
    <mergeCell ref="A37:B37"/>
    <mergeCell ref="D37:E37"/>
    <mergeCell ref="F37:G37"/>
    <mergeCell ref="H37:I37"/>
    <mergeCell ref="J37:K37"/>
    <mergeCell ref="A36:B36"/>
    <mergeCell ref="D36:E36"/>
    <mergeCell ref="F36:G36"/>
    <mergeCell ref="H36:I36"/>
    <mergeCell ref="J36:K36"/>
    <mergeCell ref="A39:B39"/>
    <mergeCell ref="D39:E39"/>
    <mergeCell ref="F39:G39"/>
    <mergeCell ref="H39:I39"/>
    <mergeCell ref="J39:K39"/>
    <mergeCell ref="A38:B38"/>
    <mergeCell ref="D38:E38"/>
    <mergeCell ref="F38:G38"/>
    <mergeCell ref="H38:I38"/>
    <mergeCell ref="J38:K38"/>
  </mergeCells>
  <phoneticPr fontId="4" type="noConversion"/>
  <pageMargins left="0" right="0" top="0.74803149606299213" bottom="0.74803149606299213" header="0.31496062992125984" footer="0.31496062992125984"/>
  <pageSetup paperSize="9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재무상태표(2019)</vt:lpstr>
      <vt:lpstr>운영성과표(2019)</vt:lpstr>
      <vt:lpstr>순자산변동(2019)</vt:lpstr>
      <vt:lpstr>'순자산변동(2019)'!Print_Area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2019-03-20T05:39:46Z</cp:lastPrinted>
  <dcterms:created xsi:type="dcterms:W3CDTF">2018-11-08T06:14:47Z</dcterms:created>
  <dcterms:modified xsi:type="dcterms:W3CDTF">2020-09-09T07:00:58Z</dcterms:modified>
</cp:coreProperties>
</file>